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762" activeTab="5"/>
  </bookViews>
  <sheets>
    <sheet name="MATRIZ DE CALIFICACION" sheetId="1" r:id="rId1"/>
    <sheet name="IDENTIFICACION DEL RIESGO" sheetId="2" r:id="rId2"/>
    <sheet name="ANALISIS DEL RIESGO" sheetId="3" r:id="rId3"/>
    <sheet name="Hoja3" sheetId="4" state="hidden" r:id="rId4"/>
    <sheet name="MAPA DE RIESGOS" sheetId="5" r:id="rId5"/>
    <sheet name="PLAN DE RIESGOS" sheetId="6" r:id="rId6"/>
    <sheet name="Hoja2" sheetId="7" state="hidden" r:id="rId7"/>
    <sheet name="Hoja1" sheetId="8" state="hidden" r:id="rId8"/>
  </sheets>
  <definedNames>
    <definedName name="Z_287FE716_0FB8_4650_ABAF_A60D0DABFB83_.wvu.FilterData" localSheetId="5" hidden="1">'PLAN DE RIESGOS'!$A$7:$V$53</definedName>
    <definedName name="Z_2ADA9B42_7E63_4FBF_BB74_2356C182598B_.wvu.FilterData" localSheetId="5" hidden="1">'PLAN DE RIESGOS'!$A$7:$V$53</definedName>
    <definedName name="Z_7F4E59C1_F56E_4AC9_A342_EB4683C48EAC_.wvu.FilterData" localSheetId="5" hidden="1">'PLAN DE RIESGOS'!$A$7:$V$53</definedName>
    <definedName name="Z_978483BC_D409_474F_A945_365507990453_.wvu.FilterData" localSheetId="5" hidden="1">'PLAN DE RIESGOS'!$A$7:$V$53</definedName>
    <definedName name="Z_AA0AED99_B4F4_4F82_B0CA_F3B33A149D14_.wvu.FilterData" localSheetId="5" hidden="1">'PLAN DE RIESGOS'!$A$7:$V$53</definedName>
    <definedName name="Z_B8197E9B_374A_40CA_BCB1_E5DADF289B8D_.wvu.FilterData" localSheetId="5" hidden="1">'PLAN DE RIESGOS'!$A$7:$V$53</definedName>
    <definedName name="Z_CB169CDE_3FA6_4436_B63C_9DE71E9E3051_.wvu.FilterData" localSheetId="5" hidden="1">'PLAN DE RIESGOS'!$A$7:$V$53</definedName>
    <definedName name="Z_D87BDF36_AB57_4A56_9F10_95B1FB3495CB_.wvu.FilterData" localSheetId="5" hidden="1">'PLAN DE RIESGOS'!$A$7:$V$53</definedName>
    <definedName name="Z_E2F483C2_C1C0_489F_9AF6_CED6E77FAD93_.wvu.FilterData" localSheetId="5" hidden="1">'PLAN DE RIESGOS'!$A$7:$V$53</definedName>
    <definedName name="Z_E594A590_409F_49B4_A9C2_8C56106A0C05_.wvu.FilterData" localSheetId="5" hidden="1">'PLAN DE RIESGOS'!$A$7:$V$53</definedName>
  </definedNames>
  <calcPr fullCalcOnLoad="1"/>
</workbook>
</file>

<file path=xl/comments3.xml><?xml version="1.0" encoding="utf-8"?>
<comments xmlns="http://schemas.openxmlformats.org/spreadsheetml/2006/main">
  <authors>
    <author>aidas</author>
  </authors>
  <commentList>
    <comment ref="G6" authorId="0">
      <text>
        <r>
          <rPr>
            <b/>
            <sz val="9"/>
            <rFont val="Tahoma"/>
            <family val="2"/>
          </rPr>
          <t>aidas:</t>
        </r>
        <r>
          <rPr>
            <sz val="9"/>
            <rFont val="Tahoma"/>
            <family val="2"/>
          </rPr>
          <t xml:space="preserve">
El impacto puede ser legal, operativo, confidencialidad de la inforamación o de imagen.</t>
        </r>
      </text>
    </comment>
  </commentList>
</comments>
</file>

<file path=xl/sharedStrings.xml><?xml version="1.0" encoding="utf-8"?>
<sst xmlns="http://schemas.openxmlformats.org/spreadsheetml/2006/main" count="1050" uniqueCount="573">
  <si>
    <t>SISTEMA INTEGRAL DE GESTIÓN (MECI - CALIDAD)</t>
  </si>
  <si>
    <t>MATRIZ DE CALIFICACIÓN, EVALUACIÓN Y RESPUESTA  A LOS RIESGOS</t>
  </si>
  <si>
    <t>ADMINISTRACIÓN DEL SISTEMA INTEGRAL DE  GESTIÓN (MECI – CALIDAD)</t>
  </si>
  <si>
    <t>VERSIÓN: 2.0</t>
  </si>
  <si>
    <t>CODIGO: PEMYMOPSFO11</t>
  </si>
  <si>
    <t xml:space="preserve">FECHA DE ACTUALIZACION: </t>
  </si>
  <si>
    <t>PAGINA 1 DE 1</t>
  </si>
  <si>
    <t>PROBABILIDAD</t>
  </si>
  <si>
    <t>IMPACTO</t>
  </si>
  <si>
    <t>INSIGNIFICANTE
(1)</t>
  </si>
  <si>
    <t>MENOR
(2)</t>
  </si>
  <si>
    <t>MODERADO
(3)</t>
  </si>
  <si>
    <t>MAYOR 
(4)</t>
  </si>
  <si>
    <t>CATASTROFICO
(5)</t>
  </si>
  <si>
    <t>RARO (1)</t>
  </si>
  <si>
    <t>B</t>
  </si>
  <si>
    <t>M</t>
  </si>
  <si>
    <t>A</t>
  </si>
  <si>
    <t>IMPROBABLE (2)</t>
  </si>
  <si>
    <t>E</t>
  </si>
  <si>
    <t>POSIBLE (3)</t>
  </si>
  <si>
    <t>PROBABLE (4)</t>
  </si>
  <si>
    <t>CASI SEGURO (5)</t>
  </si>
  <si>
    <t>IDENTIFICACIÓN DEL RIESGO</t>
  </si>
  <si>
    <t>CODIGO: PEMYMOPSFO09</t>
  </si>
  <si>
    <t xml:space="preserve">FECHA DE ACTUALIZACIÓN: </t>
  </si>
  <si>
    <t>PROCESO</t>
  </si>
  <si>
    <t>OBJETIVO DEL PROCESO</t>
  </si>
  <si>
    <t>RIESGO</t>
  </si>
  <si>
    <t>DESCRIPCION DEL RIESGO</t>
  </si>
  <si>
    <t>CAUSAS</t>
  </si>
  <si>
    <t>CONSECUENCIAS</t>
  </si>
  <si>
    <t>FORMATO ANALISIS DE RIESGOS</t>
  </si>
  <si>
    <t>CODIGO: PEMYMOPSFO10</t>
  </si>
  <si>
    <t>RIESGOS ASOCIADO AL PROCESO</t>
  </si>
  <si>
    <t>CALIFICACIÓN</t>
  </si>
  <si>
    <t>TIPO DE IMPACTO</t>
  </si>
  <si>
    <t>EVALUACION</t>
  </si>
  <si>
    <t>MEDIDAS DE RESPUESTA</t>
  </si>
  <si>
    <t>MAPA DE RIESGOS</t>
  </si>
  <si>
    <t>CODIGO: PEMYMGCIFO12</t>
  </si>
  <si>
    <t>FECHA DE ACTUALIZACIÓN:</t>
  </si>
  <si>
    <t>EVALUACIÓN DEL RIESGO</t>
  </si>
  <si>
    <t>CONTROLES</t>
  </si>
  <si>
    <t>NUEVA CALIFICACIÓN</t>
  </si>
  <si>
    <t>NUEVA EVALUACION</t>
  </si>
  <si>
    <t>OPCIONES MANEJO</t>
  </si>
  <si>
    <t>ADMINISTRACIÓN DEL SISTEMA INTEGRAL DE GESTIÓN MECI-CALIDAD</t>
  </si>
  <si>
    <t>PLAN DE MANEJO DE RIESGOS</t>
  </si>
  <si>
    <t>VERSION:3.0</t>
  </si>
  <si>
    <t>CODIGO: PEMYMGCIFO13</t>
  </si>
  <si>
    <t>CÓDIGO DEL HALLAZGO</t>
  </si>
  <si>
    <t>FECHA DE DETECCIÓN</t>
  </si>
  <si>
    <t>FECHA DE DOCUMENTACIÓN</t>
  </si>
  <si>
    <t>ACCIONES</t>
  </si>
  <si>
    <t>FECHA INICIO</t>
  </si>
  <si>
    <t>FECHA FIN</t>
  </si>
  <si>
    <t>ESTADO DE LA ACCIÓN</t>
  </si>
  <si>
    <t>RESPONSABLE</t>
  </si>
  <si>
    <t>INDICADOR</t>
  </si>
  <si>
    <t>RESULTADO DEL NUMERADOR</t>
  </si>
  <si>
    <t>RESULTADO DEL DENOMINADOR</t>
  </si>
  <si>
    <t>RESULTADO DEL INDICADOR</t>
  </si>
  <si>
    <t>DESCRIPCION DE LA VERIFICACIÓN</t>
  </si>
  <si>
    <t>ESTADO DE LA ACCION</t>
  </si>
  <si>
    <t>EFICACIA</t>
  </si>
  <si>
    <t>AUDITOR</t>
  </si>
  <si>
    <t>SI/ P/ T/ NA</t>
  </si>
  <si>
    <t>S/N</t>
  </si>
  <si>
    <t>ORIENTAR ESTRATÉGICAMENTE TODOS Y CADA UNO DE LOS PROCESOS, TENDIENTES AL CUMPLIMIENTO DE LA MISIÓN Y PROYECCIÓN DE LA VISIÓN MEDIANTE LA FORMULACIÓN Y EJECUCIÓN DE LOS PLANES Y PROGRAMAS DE LA ENTIDAD.</t>
  </si>
  <si>
    <t>DIRECCIONAMIENTO ESTRATÉGICO</t>
  </si>
  <si>
    <t>MANTENER Y SOPORTAR EL CORRECTO FUNCIONAMIENTO DE LOS SISTEMAS DE INFRAESTRUCTURA DE INFORMACIÓN DE LA ENTIDAD</t>
  </si>
  <si>
    <t>GESTION DE TIC`S</t>
  </si>
  <si>
    <t>MEDICION Y MEJORA</t>
  </si>
  <si>
    <t>ESTABLECER, MANTENER Y MEJORAR CONTINUAMENTE EL SISTEMA INTEGRAL DE GESTIÓN DEL  FPS EN PROCURA DE SATISFACER LAS NECESIDADES DE NUESTROS  USUARIOS,  GARANTIZANDO EL CUMPLIMIENTO DE LA MISIÓN, OBJETIVOS Y METAS INSTITUCIONALES Y EVALUAR SU DESEMPEÑO.</t>
  </si>
  <si>
    <t xml:space="preserve">DEBILIDADES EN LA MEDICION DEL PROCESO </t>
  </si>
  <si>
    <t>LOS INDICADORES ACTUALES NO SE ENFOCAN A LOS OBJETIVOS DE CALIDAD EN TÉRMINOS DE EFICIENCIA, EFICACIA Y EFECTIVIDAD.</t>
  </si>
  <si>
    <t>FALTA DE REVISIONES PERIODICAS DE LOS INDICADORES DEL PROCESO</t>
  </si>
  <si>
    <t>QUE LOS OBJETIVOS DE CALIDFAD DEL PROCESO NO SE MIDAN EN TÉRMINOS DE OPORTUNIDAD.</t>
  </si>
  <si>
    <t>FACILITAR LA ADMINISTRACIÓN Y CONSERVACIÓN DE LA DOCUMENTACIÓN PRODUCIDA Y RECIBIDA POR EL FPS EN SUS DISTINTAS FASES DE ARCHIVO: DE GESTIÓN, CENTRAL E HISTÓRICO, A TRAVÉS DE ACTIVIDADES ADMINISTRATIVAS Y TÉCNICAS ORIENTADAS A SU PLANIFICACIÓN, MANEJO Y ORGANIZACIÓN Y CONTROL DE DOCUMENTOS INTERNOS Y EXTERNOS</t>
  </si>
  <si>
    <t>GESTION DOCUMENTAL</t>
  </si>
  <si>
    <t>ATENCIÓN AL CIUDADANO</t>
  </si>
  <si>
    <t>ADMINISTRAR ADECUADAMENTE LOS RECURSOS A CARGO DE LA ENTIDAD, EJECUTAR DEL PRESUPUESTO Y PROVEER INFORMACIÓN ÚTIL PARA EL CONTROL Y LA TOMA DE DECISIONES.</t>
  </si>
  <si>
    <t>GESTION DE RECURSOS FINANCIEROS</t>
  </si>
  <si>
    <t>ADMINISTRAR, CUSTODIAR Y ASEGURAR DE MANERA EFICIENTE LOS BIENES PROPIEDAD DE LA ENTIDAD Y PRESTAR LOS SERVICIOS DE APOYO NECESARIOS PARA EL CUMPLIMIENTO DE LA MISIÓN INSTITUCIONAL</t>
  </si>
  <si>
    <t>GESTION DE BIENES TRANSFERIDOS</t>
  </si>
  <si>
    <t>ADMINISTRAR Y COMERCIALIZAR DE FORMA EFICIENTE LOS BIENES TRANSFERIDOS POR LOS EXTINTOS FERROCARRILES NACIONALES</t>
  </si>
  <si>
    <t>GESTION DE PRESTACIONES ECONOMICAS</t>
  </si>
  <si>
    <t>RECONOCER Y ORDENAR EL PAGO OPORTUNO DE LAS PRESTACIONES ECONÓMICAS A QUE TENGA DERECHO NUESTROS USUARIOS, CONFORME A LAS NORMAS LEGALES Y CONVENCIONALES Y PROCEDIMIENTOS ESTABLECIDOS</t>
  </si>
  <si>
    <t>Legal</t>
  </si>
  <si>
    <t>Operativo</t>
  </si>
  <si>
    <t>NUMERO DE GUIAS APROBADAS Y SOCIALIZADAS/NUMERO DE GUIAS A APROBAR Y SOCIALIZAR</t>
  </si>
  <si>
    <t>NUMERO DE PROCEDIMIENTOS ACTUALIZADOS Y SOCIALIZADOS/NUEMRO DE PROCEDIMIENTOS A ACTUALIZAR Y SOCIALIZAR.</t>
  </si>
  <si>
    <t>MEMORANDO ENVIADO</t>
  </si>
  <si>
    <t>CI01813-P</t>
  </si>
  <si>
    <t>CA05813-P</t>
  </si>
  <si>
    <t>Reducir el Riesgo, Evitar, Compartir o Transferir el Riesgo</t>
  </si>
  <si>
    <t>Asumir el Riesgo, Reducir el Riesgo</t>
  </si>
  <si>
    <t>NO SE EVIDENCIA TOMAS DE ACCIONES DE MEJORA FRENTE A LOS INFORMES DE MONITOREO DE EQUIPOS DE COMPUTO PRESENTADOS TRIMESTRALMENTE AL JEFE DE LA OFICINA ASESORA DE PLANEACIÓN Y SISTEMAS.</t>
  </si>
  <si>
    <t>NO SE DEJAN REGISTROS DE LAS ACCIONES INTERNAS QUE LA OFICINA TOMA CON LOS INFORMES QUE SE ENTREGAN AL JEFE DE LA OFICINA ASESORA DE PLANEACION Y SISTEMAS</t>
  </si>
  <si>
    <t>PERDIDA DE TIEMPO POR PARTE DE LOS FUNCIONARIOS AL INGRESAR A PÁGINAS NO AUTORIZADAS.</t>
  </si>
  <si>
    <t>CA03614-P</t>
  </si>
  <si>
    <t>GESTION DE SERVICIOS ADMINISTRATIVOS</t>
  </si>
  <si>
    <t>BRINDAR INFORMACIÓN ERRADA DE LA PLANEACIÓN ESTRATÉGICA A LOS FUNCIONARIOS DE LA ENTIDAD</t>
  </si>
  <si>
    <t xml:space="preserve">FALTA DE ACTUALIZACIÓN DE LA INFORMACIÓN </t>
  </si>
  <si>
    <t>INFORMACIÓN ERRADA A LOS FUNCIONARIOS DE LA ENTIDAD BASADA EN LA PLANEACIÓN ESTRATÉGICA.</t>
  </si>
  <si>
    <t>ACTUALIZAR Y SOCIALIZAR EL DOCUMENTO PLAN ESTRATÉGICO</t>
  </si>
  <si>
    <t>No. DE DOCUMENTOS ACTUALIZADOS/No. DE DOCUMENTOS ACTUALIZAR</t>
  </si>
  <si>
    <t>DESCONOCIMIENTO DE LA NO ALTERACIÓN DE LOS FORMATOS.</t>
  </si>
  <si>
    <t>UTILIZACIÓN DE FORMATOS FUERA DE LA NORMA TECNICA DE CALIDAD</t>
  </si>
  <si>
    <t>POSIBLE CONSTRUCCIÓN DE LA DOFA DE MANERA INADECUADA</t>
  </si>
  <si>
    <t>QUE SE INCUMPLA CON LAS POLITICAS DE SEGURIDAD DE LA ENTIDAD</t>
  </si>
  <si>
    <t>No. DE PROCEDIMIENTOS ACTUALIZADOS/No. DE PROCEDIMIENTOS A ACTUALIZAR</t>
  </si>
  <si>
    <t>CA07014-P</t>
  </si>
  <si>
    <t>CA07114-P</t>
  </si>
  <si>
    <t>JEFE OFICINA ASESORA DE PLANEACIÓN Y SISTEMAS/PROFESIONALES 3</t>
  </si>
  <si>
    <t>JEFE OFICINA ASESORA DE PLANEACIÓN Y SISTEMAS/PROFESIONALE 3</t>
  </si>
  <si>
    <t>JEFE OFICINA ASESORA DE PLANEACIÓN Y SISTEMAS /PROFESIONAL 8</t>
  </si>
  <si>
    <t>INCUMPLIMIENTO DEL DECRETO 943 DE MAYO DE 2014 REFERENTE A LA ACTUALIZACIÓN DEL MECI</t>
  </si>
  <si>
    <t>DESCONOCIMIENTO DE LOS LINEAMIENTOS PARA REALIZAR LA ACTUALIZACIÓN DEL MECI</t>
  </si>
  <si>
    <t>SANSIONES A LA ENTIDAD</t>
  </si>
  <si>
    <t>ACTUALIZAR EL MECI DE LA ENTIDAD ACORDE A LOS LINEAMIENTOS DEL DECRETO 943 DE MAYO DE 2014</t>
  </si>
  <si>
    <t>No. DE ACTUALIZACIONES REALIZADAS/ No. DE ACTUALIZACIONES A REALIZAR.</t>
  </si>
  <si>
    <t>POSIBLES INCUMPLIMIENTOS REFERENTES A LAS ACTIVIDADES QUE DESARROLLA LA OFICINA</t>
  </si>
  <si>
    <t>FALTA DE CLARIDAD POR PARTE DE LOS ENTES QUE DICTARON LAS CAPACITACIONES PARA LA IMPLEMENTACIÓN Y ACTUALIZACIÓN DEL MECI</t>
  </si>
  <si>
    <t>INCUMPLIMIENTO EN LA APLICACIÓN DEL DECRETO 3698 DE 2008</t>
  </si>
  <si>
    <t>REALIZAR ASESORAMIENTO A LOS FUNCIONARIOS DE LA ENTIDAD Y SOCIALIZAR LOS CAMBIOS ADOPTADOS FRENTE A LA ACTUALIZACIÓN DEL MECI.</t>
  </si>
  <si>
    <t>No. DE SOCIALIZACIONES REALIZADAS/No. DE SOCIALIZACIONES A REALIZAR.</t>
  </si>
  <si>
    <t>JEFE OFICINA ASESORA DE PLANEACION Y SISTEMAS /PROFESIONAL 3</t>
  </si>
  <si>
    <t>COORDINADOR GIT SERVICIOS ADMINISTRATIVOS</t>
  </si>
  <si>
    <t>ACTUALIZAR LOS INDICADORES DE GESTION DEL PROCESO ACORDE A LA SOLICITUD DE AUDITORIA DE CALIDAD DEL 25/09/2014.</t>
  </si>
  <si>
    <t xml:space="preserve">No. DE INDICADORES MODIFICADOS/No. DE INDICADORES A MODIFICAR </t>
  </si>
  <si>
    <t>Asumir el Riesgo</t>
  </si>
  <si>
    <t>CA05413-P</t>
  </si>
  <si>
    <t>QUE LA DOCUMENTACION DEL PROCESO NO SE RECUPERE CON OPORTUNIDAD</t>
  </si>
  <si>
    <t>SECRETARIA EJECUTIVA GRADO 23</t>
  </si>
  <si>
    <t>No. DE SOLICITUDES A TRAMITAR / No. DE SOLICITUDES REQUERIDAS.</t>
  </si>
  <si>
    <t xml:space="preserve">22/05/2013
</t>
  </si>
  <si>
    <t>04/06/2013
23/02/2015</t>
  </si>
  <si>
    <t>REALIZAR LAS MODIFICACIONES PERTINENTES A LA GUIA DE POLITICA DE ADMINISTRACION DEL RIESGO INCORPORANDO LA METODOLOGIA DE DOFA.</t>
  </si>
  <si>
    <t xml:space="preserve">JEFE OFICINA ASESORA DE PLANEACIÓN Y SISTEMAS/PROFESIONAL 3 </t>
  </si>
  <si>
    <t>PRESENTAR ANTE EL COMITÉ COORDINADOR DEL SISTEMA DE CONTROL INTERNO Y CALIDAD LA GUIA DE POLITICA DE ADMINISTRACION DEL RIESGO INCORPORANDO LA METODOLOGIA DE DOFA.</t>
  </si>
  <si>
    <t>CA06213-P
CA07814-P</t>
  </si>
  <si>
    <t>CA00915-P</t>
  </si>
  <si>
    <t>CA01015-P</t>
  </si>
  <si>
    <t>CA01315-P</t>
  </si>
  <si>
    <t xml:space="preserve">No DE CORREOS ENVIADOS/ No DE CORREOS A ENVIAR </t>
  </si>
  <si>
    <t>SUBDIRECTOR FINANCIERO Y COORDINADORES</t>
  </si>
  <si>
    <t xml:space="preserve">QUE NO SE TOMEN LAS ACCIONES DE MEJORA EN EL CUMPLIMIENTO DEL OBJETIVO DEL PROCESO </t>
  </si>
  <si>
    <t xml:space="preserve">REVISAR, ANALIZAR Y ACTUALIZAR LOS INDICADORES POR PROCESO Y ESTRATEGICOS </t>
  </si>
  <si>
    <t xml:space="preserve">POSIBLE INCUMPLIMIENTO DE LA NORMATIVIDAD NTCGP 1000: 2009 4,2,3 (CONTROL DE DOCUMENTOS) </t>
  </si>
  <si>
    <t xml:space="preserve">POSIBLE INCUMPLIMIENTO DE LA NORMATIVIDAD NTCGP 1000:2009 NUMERAL 4,2,4 (CONTROL DE REGISTROS) </t>
  </si>
  <si>
    <t>No DE PROCEDIMIENTOS ACTUALIZADOS/ No DE PROCEDIMIENTOS A ACTUALIZAR</t>
  </si>
  <si>
    <t>JEFE GIT GESTION DOCUMENTAL/ PROFESIONAL 2</t>
  </si>
  <si>
    <t xml:space="preserve">Operativo </t>
  </si>
  <si>
    <t>NO SE CUENTA CON UN INSTRUCTIVO PARA LA DOCUMENTACIÓN DE LA DOFA</t>
  </si>
  <si>
    <t>FALTA DE UN MODELO PARA LA CONSTRUCCIÓN DE LA DOFA</t>
  </si>
  <si>
    <t>INADECUADA FORMULACIÓN DE LOS RIESGOS DE LA ENTIDAD</t>
  </si>
  <si>
    <t>ACTUALIZAR LA POLÍTICA DE CALIDAD, MISIÓN, VISIÓN, OBJETIVOS INSITUCIONALES EN EL PLAN ESTRATÉGICO DE LA ENTIDAD Y ASÍ MISMO SE RECOMIENDA REVISAR QUE EL PLAN ESTRATÉGICO SE ENCUENTRE DEBIDAMENTE ALINEADO A LOS PLANES SECTORIALES Y PLAN NACIONAL DE DESARROLLO, PARA GARANTIZAR LA ORIENTACIÓN DE LA ENTIDAD AL LOGRO Y CUMPLIMIENTO DE SUS FUNCIONES Y DE LOS FINES DEL ESTADO. ( VER MAPA ESTRATÉGICO - ANEXO 1)</t>
  </si>
  <si>
    <t>DISEÑAR Y PONER EN MARCHA ESTRATÉGIAS QUE PERMITAN DAR CUMPLIMIENTO A LA IMPLEMENTACIÓ DEL NUEVO MODELO ESTANDAR DE CONTROL INTERNO, TODA VEZ QUE NO SE REGISTRA AVANCE SIGNIFICATIVO PARA LAS ETAPAS DE DIAGNOSTICO Y PLANEACIÓN DE ACTUALIZACIÓN, CUYA FECHA FINAL PARA ESTAS FUE EL 21 DE AGOSTO DE 2014.</t>
  </si>
  <si>
    <t>DAR CUMPLIMIENTO A LO ESTABLECIDO EN EL DECRETO 3968 DE 2008, EN LO QUE CONCIERNE A LA FUNCIÓN QUE LE COMPETE A LA OFICINA ASESORA DE PLANEACIÓN Y SISTEMAS RELACIONADA CON EL LIDERAZGO Y COORDINACIÓN PARA EL MEJORAMIENTO CONTINUO DEL MODELO ESTANDAR DE CONTROL INTERNO.</t>
  </si>
  <si>
    <t xml:space="preserve">ORGANIZAR EL ARCHIVO DE GESTION DEL PROCESO DE ACUERDO A LA TRD ASIGNADA </t>
  </si>
  <si>
    <t>DARLE CUMPLIMIENTO AL CRONOGRAMA ESTABLECIDO PARA LA ACTUALIZACION DE LOS DOCUMENTOS DEL SIG.</t>
  </si>
  <si>
    <t>M: Zona de Riesgo Moderada: Asumir el Riesgo, Reducir el Riesgo</t>
  </si>
  <si>
    <t>CODIGO DEL HALLAZGO-.</t>
  </si>
  <si>
    <t>CODIGO DEL HALLAZGO</t>
  </si>
  <si>
    <t>ADMINISTRACIÓN DEL SISTEMA INTEGRAL DE  GESTIÓN (MECI – CALIDAD) VERSION:3.0</t>
  </si>
  <si>
    <t>TIPO DE RIESGO</t>
  </si>
  <si>
    <t>ZONA DE RIESGO BAJA</t>
  </si>
  <si>
    <t>ZONA DE RIESGO MODERADA</t>
  </si>
  <si>
    <t>ZONA DE RIESGO ALTA</t>
  </si>
  <si>
    <t>ZONA DE RIESGO EXTREMA</t>
  </si>
  <si>
    <t xml:space="preserve">LOS DOCUMENTOS Y REGISTROS DE |A GESTIÓN DE PRESUPUESTO Y TESORERIA SE ENCUENTRAN DEBIDAMENTE FOLIADOS Y ORDENADOS EN ORDEN CRONOLOGICO DE CONFORMIDAD CON LAS TABLAS DE RETENCIÓN DOCUMENTAL TRD- SIN EMBARGO, NO SE EVIDENCIÓ QUE ALGUNOS MEMORANDOS RECIBIDOS POR PARTE DE PRESUPUESTO CON SOLICITUD DE EXPEDICIÓN DE CERTIFICADOS DE DISPONIBILIDAD PRESUPUESTAL Y REGISTROS PRESUPUESTALES, ESTÉN ARCHIVADOS EN EL CODIGO 2102103 (CORRESPONDENCIA INTERNA- MEMORANDO RECIBIDOS); SEGÚN LO MANIFESTADO POR LA FUNCIONARIA ENCARGADA DE LA ACTIVIDAD, ES MAS FUNCIONAL QUE ESTOS SE ARCHIVEN POR ASUNTO Y SEÑALA QUE SOLICITARAN UNA ACTUALIZACIÓN A LA TRD. </t>
  </si>
  <si>
    <t>No DE INDICADORES ACTUALIZADOS/ No DE INDICADORES A ACTUALIZAR</t>
  </si>
  <si>
    <t xml:space="preserve">NO DE ACTAS LEVANTADAS/No DE ACTAS A LEVANTAR. </t>
  </si>
  <si>
    <t xml:space="preserve">No DE PROCEDIMIENTOS ORGANIZADOS/ NO DE PROCEDIMIENTOS A ORGANIZAR </t>
  </si>
  <si>
    <t>No DE CUMPLIMIENTOS DEL CRONOGRAMA/ No DE CRONOGRAMAS A CUMPLIR</t>
  </si>
  <si>
    <t>COORDINADOR GIT BIENES TRANSFERIDOS</t>
  </si>
  <si>
    <t>DESACTUALIZACION EN  EL PROCEDIMIENTO ARCHIVO DOCUMENTAL</t>
  </si>
  <si>
    <t>FALTA DE CONTROL EN EL HACER DEL PROCESO</t>
  </si>
  <si>
    <t>FALTA DE CAPACITACIÓN E INICIATIVA DEL FUNCIONARIO ENCARGADO DE LA ACTIVIDAD</t>
  </si>
  <si>
    <t>INCUMPLIMIENTO AL OBJETIVO DEL PROCESO.</t>
  </si>
  <si>
    <t>INCUMPLIMIENTO EN OBJETIVO DEL PROCESO E INCUMPLIMIENTO A LA NORMATIVIDAD</t>
  </si>
  <si>
    <t>FALTA DE SOCIALIZACION  Y CONCIENTIZACION  DE LA IMPORTANCIA DEL CUMPLIMIENTO DEL OBJETIVO DEL PROCESO</t>
  </si>
  <si>
    <t>• SE EVIDENCIÓ QUE LOS INDICADORES POR PROCESO Y ESTRATÉGICOS DEL PROCESO DE GESTIÓN DE SERVICIOS ADMINISTRATIVOS REQUIEREN DE MODIFICACIÓN TODA VEZ QUE NO MIDEN LA GESTIÓN DEL PROCESO AL 100%.</t>
  </si>
  <si>
    <t>GARANTIZAR EL CONTROL DE LOS REGISTROS YA QUE SE INCUMPLE PARCIALMENTE DEL NUMERAL 4. 2. 4 DE LA NTCGP:1000-2009.- CONTROL DE REGISTROS; POR CUANTO, AL VERIFICAR LOS EXPEDIENTES DE INMUEBLES SUBSERIE 230-4301, DE LOS PREDIOS UBICADOS EN LOS MUNICIPIOS DE  PIENDAMÓ, COYAIMA Y JAMUNDÍ,  SE OBSERVÓ QUE LOS DOCUMENTOS QUE REPOSAN EN LA CARPETA,  NO SE ENCUENTRAN ARCHIVADOS, ORDENADOS CRONOLÓGICAMENTE Y FOLIADOS DEBIDAMENTE.</t>
  </si>
  <si>
    <t>4. ASEGURAR UNA GESTIÓN EFECTIVA POR PARTE DE LOS INTEGRANTES DEL PROCESO PARA LA ACTUALIZACIÓN DE LOS PROCEDIMIENTOS REQUERIDOS PARA LA GESTIÓN DEL MISMO, SE RELACIONA CON LOS HALLAZGOS DECLARADOS EN AUDITORIAS ANTERIORES DE INCUMPLIMIENTO DE NUMERAL 4.2.3. CONTROL DE DOCUMENTOS NTCGP-1000,2009 E INFORMACIÓN Y COMUNICACIÓN MECI-1000-2014.</t>
  </si>
  <si>
    <t>7. FORTALECER LOS MECANISMOS DE MEDICIÓN DEL PROCESO MEDIANTE LA REDEFINICIÓN DE INDICADORES, DE CONFORMIDAD CON LA NO CONFORMIDAD DECLARADA EN AUDITORÍAS ANTERIORES;  TAL ES EL CASO DE LA ACTIVIDAD DE COMERCIALIZACIÓN DE BIENES MUEBLES TRANSFERIDOS ESTÁ SIENDO MEDIDA A TRAVÉS DE INDICADOR ESTRATÉGICO Y DE PROCESO (DOBLE MEDICIÓN)</t>
  </si>
  <si>
    <t xml:space="preserve">OPERATIVO </t>
  </si>
  <si>
    <t xml:space="preserve">COORDINADOR GIT GESTIÓN TALENTO HUMANO/ PROFESIONAL I </t>
  </si>
  <si>
    <t>ANÁLISIS DEL PROCESO</t>
  </si>
  <si>
    <t>ABIERTO/CERRADO</t>
  </si>
  <si>
    <t>FECHA AUDITORIA</t>
  </si>
  <si>
    <t xml:space="preserve">ACTUALIZAR LOS EXPEDIENTES CON LAS NUEVAS TRD APROBADAS </t>
  </si>
  <si>
    <t>CA03515-P</t>
  </si>
  <si>
    <t>Se evidencio que el proceso de Tics realiza los Backud, pero a la fecha no se establece un procedimiento  en el  sistema de seguridad de la información.</t>
  </si>
  <si>
    <t xml:space="preserve">POSIBLES SANSIONES A LA ENTIDAD. </t>
  </si>
  <si>
    <t xml:space="preserve">REVISIÓN DEL NORMOGRAMA  </t>
  </si>
  <si>
    <t>LEGAL</t>
  </si>
  <si>
    <t>CA00115-P</t>
  </si>
  <si>
    <t>OPERATIVO</t>
  </si>
  <si>
    <t xml:space="preserve">
Actualizar  y socializar el procedimiento  PLANEACION, EJECUCION Y EVALUACION DEL PLAN DE CAPACITACION DEL SISTEMA DE GESTION DE LA SEGURIDAD Y SALUD EN EL TRABAJO, código APGTHGTHPT11 y establecer puntos de control relacionados con la confirmación de los proveedores. </t>
  </si>
  <si>
    <t xml:space="preserve">NO SE CUENTA CON UN SISTEMA DE SEGURIDAD DE LA INFORMACIOÓN EN LA ENTIDAD </t>
  </si>
  <si>
    <t xml:space="preserve">INCUMPLIMIENTO CON EL COMPONENTE DE INFORMACIÓN Y SEGURIDAD DE GOBIERNO EN LINEA </t>
  </si>
  <si>
    <t xml:space="preserve">POSIBLE ATAQUE DE SEGURIDAD </t>
  </si>
  <si>
    <t xml:space="preserve">ACTUALIZAR Y SOCIALIZAR  PLAN DE CONTINGENCIA DE LA ENTIDAD </t>
  </si>
  <si>
    <t>JEFE OFICINA ASESORA DE PLANEACIÓN Y SISTEMAS/ PROFESIONAL  3</t>
  </si>
  <si>
    <t>CI04115-P</t>
  </si>
  <si>
    <t xml:space="preserve">Se evidencia demoras injustificadas en la actualización de las TRD para la custodia y conservación de la Oficina de Santa Marta. </t>
  </si>
  <si>
    <t>CI04015-P</t>
  </si>
  <si>
    <t>A la fecha del seguimiento no se ha recibido los recursos necesarios para el cambio del Banner del aviso externo de parte del proceso Servicios Administrativos.</t>
  </si>
  <si>
    <t>GESTION DE SERVICIOS ADMINISTRATIVOS (CALI)</t>
  </si>
  <si>
    <t>CI03915-P</t>
  </si>
  <si>
    <t xml:space="preserve">GESTION DE SERVICIOS ADMINISTRATIVOS (BUENAVENTURA) </t>
  </si>
  <si>
    <t>A la fecha del seguimiento no se ha logrado realizar la instalación de la Planta Eléctrica, pese a los requerimientos de la oficina de Buenaventura.</t>
  </si>
  <si>
    <t xml:space="preserve">FALTA DE RECUROS EN CAJA MENOR </t>
  </si>
  <si>
    <t>Que los clientes externos no puden  ubicar de la oficina del FPS en la ciudad de Cali</t>
  </si>
  <si>
    <t>Demora en los tramites y peticiones de los clientes externos</t>
  </si>
  <si>
    <t xml:space="preserve">Proyectar en la caja menor de la ciudad de bogotá el presupuesto de $300,000 para realizar el cambio del Banner del Aviso Externo de la Oficina de La ciudad de Cali. </t>
  </si>
  <si>
    <t>PERDIDA DE INFORMACION, MANO DE OBRA, DAÑOS EN LOS EQUIPOS ELECTRICOS EN LA OFICINA DE BUENAVENTURA</t>
  </si>
  <si>
    <t>FALTA DE PRESUPUESTO PARA INSTALAR PLANTA ELECTRICA</t>
  </si>
  <si>
    <t>PERDIDA DE INFORMACION Y DAÑOS EN EQUIPOS ELECTRICOS</t>
  </si>
  <si>
    <t>Proyectar en la caja menor de la ciudad de Bogotá el presupuesto necesario para instalar planta electrica de la ciudad de Buenaventura</t>
  </si>
  <si>
    <t>Presupuesto Asiganado/ adquisicion de bienes y servicios</t>
  </si>
  <si>
    <t xml:space="preserve">EL COMITÉ DESARROLLO ADMINISTRATIVO NO SE HA REUNIDO PARA LA APROBACIÓN DE LAS TRD </t>
  </si>
  <si>
    <t xml:space="preserve">POSIBLE DEMORA EN LA CREACIÓN DE LOS EXPEDIENTES VIRTUALES </t>
  </si>
  <si>
    <t xml:space="preserve">DESACTUALIZACIÓN EN LA BANDEJA DE ORFEO </t>
  </si>
  <si>
    <t>CI03015-P</t>
  </si>
  <si>
    <t>Se evidencia desactualización de los anexos del Manual de Calidad del Sistema Integral de Gestión MECI – CALIDAD.</t>
  </si>
  <si>
    <t>CI03115-P</t>
  </si>
  <si>
    <t>Se evidencia desactualización de la metodología para la Formulación y seguimiento del Plan Anticorrupción y de Atención al Ciudadano</t>
  </si>
  <si>
    <t>B: Zona de Riesgo Baja: Asumir el Riesgo</t>
  </si>
  <si>
    <t>A: Zona de Riesgo Alta: Reducir el Riesgo, Evitar, Compartir o Transferir el Riesgo</t>
  </si>
  <si>
    <t>E: Zona de Riesgo Extrema: Reducir el Riesgo, Evitar, Compartir o Transferir el Riesgo</t>
  </si>
  <si>
    <t xml:space="preserve"> exceso de carga laboral que impidieron realizar los insumos en su momento pertinente </t>
  </si>
  <si>
    <t xml:space="preserve">POSIBLE INCUMPLIMIENTO DEL NUMERAL 4,2,2  DE LA NORMA MANUAL DE CALIDAD </t>
  </si>
  <si>
    <t xml:space="preserve">ACTUALIZAR LOS ANEXOS DEL MANUAL DE CALIDAD </t>
  </si>
  <si>
    <t>NO DE ACTUALIZACION  REALIIZADAS/ NO DE ACTUALIZACIONES A ACTUALIZAR</t>
  </si>
  <si>
    <t xml:space="preserve">No contar con la metodologia para el plan Anticorrupción </t>
  </si>
  <si>
    <t xml:space="preserve">posible contruccion de la Matriz del Plan Anticorrupción y sus componentes no acorde a la metodologia actual </t>
  </si>
  <si>
    <t>ACTUALIZAR LA METODOLOGIA DEL PLAN ANTICORRUPCIÓN ACORDE A LA VERSIÓN No 2 EMITIDA POR EL DAFP DONDE SE INCLUYE OTROS COMPONENTES PARA EL AÑO 2016</t>
  </si>
  <si>
    <t>JEFE OFICINA ASESORA DE PLANEACIÓN Y SISTEMAS/PROFESIONAL 2</t>
  </si>
  <si>
    <t xml:space="preserve">No de Documentos Actualizados/ No de Documentos a Actualizar </t>
  </si>
  <si>
    <t>BRINDAR DE MANERA OPORTUNA Y EFECTIVA AL CLIENTE INFORMACIÓN VERAZ NECESARIA QUE PERMITA ORIENTARLO EN LA UTILIZACIÓN DE LOS SERVICIOS Y/O PRODUCTOS DE LA ENTIDAD. A SU VEZ, REALIZAR LA SELECCIÓN, CONTROL Y CANALIZACIÓN DE LA DOCUMENTACIÓN REQUERIDA PARA CADA UNO DE LAS SOLICITUDES</t>
  </si>
  <si>
    <t>CA01316-P</t>
  </si>
  <si>
    <t>Se evidencia que el proceso cuenta  con el software   necesario para  realizar determinadas tareas de acuerdo a las necesidades de la persona  sin embargo se hace necesario revisar las licencias del software instalados en cada ordenador.</t>
  </si>
  <si>
    <t>CA01516-P</t>
  </si>
  <si>
    <t>Se evidencia que el proceso cuenta con las herramientas necesarias para mantener actualizado la forma de comunicación entre los usuarios y la entidad sin embargo actualmente la plataforma de la entidad no tiene funcionando la herramienta del chat.</t>
  </si>
  <si>
    <t xml:space="preserve">INCONSISTENCIAS EN EL APLICATIVO </t>
  </si>
  <si>
    <t xml:space="preserve">POSIBLE INSTALACIÓN DE SOFTWARE ILEGAL </t>
  </si>
  <si>
    <t xml:space="preserve">VIOLACIÓN A DERECHOS DE AUTOR </t>
  </si>
  <si>
    <t xml:space="preserve">OPERATIVO 
</t>
  </si>
  <si>
    <t xml:space="preserve">REALIZAR ACTUALIZACIÓN DEL APLICATIVO DE SEGURIDAD </t>
  </si>
  <si>
    <t xml:space="preserve">NO UTILIZACIÓN DE LA HERRAMIENTA </t>
  </si>
  <si>
    <t xml:space="preserve">QUE NO EXISTA COMUNICACIÓN CON LOS CIUDADANOS </t>
  </si>
  <si>
    <t xml:space="preserve">QUE NO SE TENGAN CANALES EFECTIVOS DE COMUNICACIÓN CON EL CIUDADANO </t>
  </si>
  <si>
    <t xml:space="preserve">ENVIAR UN OFICIO A ATENCIÓN AL CIUDADANO RECORDANDO COLOCAR N FUNCIONAMIENTO LAS HERRAMIENTAS TECNOLOGICAS DE LA VENTANILLA VIRTUAL </t>
  </si>
  <si>
    <t xml:space="preserve">No de Oficios Enviados/ No de Oficios a Enviar </t>
  </si>
  <si>
    <t xml:space="preserve">No DE APLICATIVOS ACTUALIZADOS/No DE APLICATIVOS A ACTUALIZAR </t>
  </si>
  <si>
    <t xml:space="preserve">ACTUALIZAR LAS TRD DE LAS DIVISIONES EN EL PROGRAMA DE CORRESPONDENCIA ORFEO </t>
  </si>
  <si>
    <t>26/11/2015
R(31-05-2016)</t>
  </si>
  <si>
    <t xml:space="preserve">JEFE OFICINA ASESORA DE PLANEACIÓN Y SISTEMAS/ PROFESIONAL 3 </t>
  </si>
  <si>
    <t>CI00916-P</t>
  </si>
  <si>
    <t xml:space="preserve">GESTIÓN DE SERVICIOS DE SALUD  (TUMACO)  </t>
  </si>
  <si>
    <t xml:space="preserve">Se evidencia inoportunidad en la realización y entrega de carnet de Salud, toda vez que en la oficina de Tumaco no hay máquina para la elaboración de los mismos. </t>
  </si>
  <si>
    <t xml:space="preserve">Falta de Presupuesto para la compra de la maquina </t>
  </si>
  <si>
    <t>Incumplimiento en la emtrega oportuna de los carnets</t>
  </si>
  <si>
    <t xml:space="preserve">Incumplimiento del procedimiento Elaboración de carnets de Salud </t>
  </si>
  <si>
    <t xml:space="preserve">COORDINADOR DE SERVICIOS DE SALUD </t>
  </si>
  <si>
    <t>CA01317-P</t>
  </si>
  <si>
    <t xml:space="preserve">Diseñar y poner en marcha el plan que permita ejercer un mayor control y atención de las quejas a nivel nacional. </t>
  </si>
  <si>
    <t xml:space="preserve">FALTA DE OPORTUNIDAD EN LA ATENCIÓN Y CONTROL DE LAS PQRS A NIVEL NACIONAL </t>
  </si>
  <si>
    <t xml:space="preserve">INSATISFACCIÓN DEL USUARIO </t>
  </si>
  <si>
    <t xml:space="preserve">ENVIO DE CORREO A LAS DIVISIONES RECORDANDO LA ATENCIÓN OPORTUNA DE LAS QUEJAS 
PRESENTAR INFORME A SECRETARIO GENERAL INFORMANDO LAS QUEJAS PENDIENTES </t>
  </si>
  <si>
    <t xml:space="preserve">SLICITAR MESA DE TRABAJO AL DIRECTOR GENERAL Y LA COORDINACIÓN DE SALUD, PARA BUSCAR SOLUCIÓN SOBRE  LAS RESPUESTAS DE  LAS PQRSD A NIVEL NACIONAL, PARA QUE ESTAS SEAN OPORTUNAS </t>
  </si>
  <si>
    <t xml:space="preserve">ASESORA GIT ATENCIÓN AL CIUDADANO </t>
  </si>
  <si>
    <t xml:space="preserve">No DE ACTAS PRESENTADOS/ No DE ACTAS A PRESENTAR </t>
  </si>
  <si>
    <t xml:space="preserve">INCREMENTO EN EL NÚMERO DE PQRSD A NIVEL NACIONAL </t>
  </si>
  <si>
    <t>JEFE GIT GESTION DOCUMENTAL/ PROFESIONAL 1</t>
  </si>
  <si>
    <t xml:space="preserve">Enviar circular a los integrantes del GIT-GTH, recordando el adecuado uso de los logos del ente certificador, señalando los lineamiento establecidos para tal fin. </t>
  </si>
  <si>
    <t xml:space="preserve">COORDINADOR GIT GESTIÓN TALENTO HUMANO/ TECNICO ADMINISTRATIVO </t>
  </si>
  <si>
    <t>CIRCULAR ENVIADO</t>
  </si>
  <si>
    <t>PROCEDIMIENTO ACTUALIZADO ADOPTADO Y SOCIALIZADO</t>
  </si>
  <si>
    <t>CA01117-P</t>
  </si>
  <si>
    <t>GESTIÓN DE SERVICIOS DE SALUD</t>
  </si>
  <si>
    <t xml:space="preserve">Actualizar el hacer del proceso (caracterización) en el sentido de contemplar los Comités Técnico Científicos y los Comités Ah Hoc y así como reflejar las salidas al  Cliente Interno de los Informes de Seguimiento establecidos en el procedimiento MIGSSGSSPT01AUDITORIA MEDICA DE PUNTOS DE ATENCIÓN Actividad 25.
</t>
  </si>
  <si>
    <t>CA00617-P</t>
  </si>
  <si>
    <t>CA00717-P</t>
  </si>
  <si>
    <t xml:space="preserve">Se observó que el proceso auditado debe garantizar la revisión de los indicadores Estratégicos y por Procesos y debe contar con la evidencia en la que se establezca la modificación o no de los mismos. </t>
  </si>
  <si>
    <t xml:space="preserve">Se observó que el proceso auditado debe trazar indicadores que aseguren la conformidad del Sistema de Gestión de la Calidad.  </t>
  </si>
  <si>
    <t xml:space="preserve">ESTANCAMIENTO DEL SISTEMA DE GESTIÓN DE CALIDAD </t>
  </si>
  <si>
    <t xml:space="preserve">QUE NO SE CUENTE CON LOS INDICADORES ADECUADOS PARA MEDIR LA GESTIÓN DEL PROCESO </t>
  </si>
  <si>
    <t xml:space="preserve">FALENCIAS EN LA REVISIÓN DE LOS INDICADORES </t>
  </si>
  <si>
    <t xml:space="preserve">TOMA DE DECISIONES INCORRECTAS </t>
  </si>
  <si>
    <t xml:space="preserve">No DE INDICADORES ACTUALIZADOS Y PUBLICADOS/  No DE INDICADORES CON NECESIDAD DE ACTUALIZAR </t>
  </si>
  <si>
    <t xml:space="preserve">DESCONOCIMIENTO DE LOS LINEAMIENTOS E INSTRUCCIONES PARA LA ACTUALIZACIÓN DE LA FICHA DE CARACTERIZACIÓN </t>
  </si>
  <si>
    <t xml:space="preserve">QUE NO SE CUENTE CON LOS LINEAMIENTOS DEL HACER DEL PROCESO  </t>
  </si>
  <si>
    <t xml:space="preserve">Deficiencia e incumplimiento en las actividades incluidas en el hacer del proceso </t>
  </si>
  <si>
    <t>a</t>
  </si>
  <si>
    <t xml:space="preserve">REALIZAR LA ACTUALIZACIÓN DE LA FICHA DE CARACTERIZACIÓN DEL PROCESO GESTIÓN SERVICIOS DE SALUD </t>
  </si>
  <si>
    <t>NO DE SOLICITUDES REALIZADAS A OPS</t>
  </si>
  <si>
    <t xml:space="preserve">SOLICITAR POR MEDIO DE CORREO ELECTRONICO  A LA OFICINA DE PLANEACIÓN Y SISTEMAS ASESORIA SOBRE LINEAMIENTOS  PARA LA ACTUALIZACIÓN DE LA FICHA DE CARACTERIZACIÓN </t>
  </si>
  <si>
    <t xml:space="preserve">FICHA DE CARACTERIZACIÓN ACTUALIZADA/ FICHA DE CARACTERIZACIÓN A SOLICITAR </t>
  </si>
  <si>
    <t>CA01817-P</t>
  </si>
  <si>
    <t>Algunos procedimientos documentados para la ejecución de las actividades del proceso de Gestión Bienes Transferidos, se encuentran desactualizados frente a las directrices dictadas por entidades externas y la Alta Dirección del FPS FCN, para el correcto funcionamiento del Sistema Integrado de Gestión.</t>
  </si>
  <si>
    <t xml:space="preserve">CARGA LABORAL DEL FUNCIONARIO RESPONSABLE DE LA ACTIVIDAD </t>
  </si>
  <si>
    <t xml:space="preserve">QUE NO SE DE UN CORRECTO FUNCIONAMIENTO DEL SISTEMA DE GESTIÓN </t>
  </si>
  <si>
    <t xml:space="preserve">ACTUALIZAR LOS PROCEDIMIENTOS DEL PROCESO QUE SE ENCUENTRA EN DESACTUALIZACIÓN </t>
  </si>
  <si>
    <t>CA00317-P</t>
  </si>
  <si>
    <t>La acción trazada para subsanar la no conformidad real No. CA01216 relacionada con el control de registros, a la fecha  se ejecutó al 100% y es eficaz; sin embargo, la acción correctiva trazada para subsanar las causas de las no conformidad real No. CA01116, relacionada con la no realización de la Revisión del SIG-MECI-CALIDAD por parte de la Dirección, no es eficaz, ni  apropiada y la fecha trazada (20-02-2017), no es coherente con la meta de la misma; lo cual incumple parcialmente el literal f) del numeral 8.5.2. y es susceptible de continuar incumpliendo el literal d)  del Numeral 5.1. de la NTCGP.100-2009, que pide que la Alta Dirección debe proporcionar la mejora continua de la eficiencia, eficacia y efectividad del sistema, con la realización de la revisión por la dirección.</t>
  </si>
  <si>
    <t xml:space="preserve">No   de Actas Realizadas/ No de Actas a Realizar </t>
  </si>
  <si>
    <t>REALIZAR MESA DE TRABAJO CON SECRETARIO GENERAL, COORDINADOR DE SERVICIOS ADMINISTRATIVOS; PARA ESTIPULAR FECHA DE CUMPLIMIENTO  DE LA INSTALACIÓN DE LA MAQUINA PARA LA ELABORACIÓN DE LOS CARNETS</t>
  </si>
  <si>
    <t xml:space="preserve">25/11/2016
R ( 20-03-2017) </t>
  </si>
  <si>
    <t>REALIZAR LA ACTUALIZACIÓN DE LOS INDICADORES DEL PROCESO DE ACUERDO A LA METODOLOGIA  INTERNA DE ELABORACIÓN DE INDICADORES DE GESTIÓN</t>
  </si>
  <si>
    <t xml:space="preserve">ASISTENCIA JURIDICA </t>
  </si>
  <si>
    <t>CI00717-P</t>
  </si>
  <si>
    <t>No se presentó el 100% de los insumos requeridos (carpeta de contratos vigencia 2013 y 2014) por el Grupo de Trabajo de Control Interno para la ejecución de la auditoria al Hacer del proceso de Asistencia Jurídica.</t>
  </si>
  <si>
    <t>ASESORAR AL FONDO DE PASIVO SOCIAL DE FERROCARRILES NACIONALES DE COLOMBIA, EN LOS ASUNTOS JURÍDICOS DE INTERÉS DE LA ENTIDAD Y DEFENDER SUS INTERESÉS EN LOS PROCESOS JUDICIALES, ADMINISTRATIVOS Y MECANISMOS DE PARTICIPACIÓN CIUDADANA, EN LOS CUALES LA ENTIDAD ACTÚA COMO DEMANDANTE O DEMANDADA Y GARANTIZAR  QUE LA ADQUISICIÓN DE BIENES Y SERVICIOS QUE REQUIEREN LOS DISTINTOS PROCESOS PARA EL DESARROLLO DE SUS FUNCIONES, SE REALICE  BAJO LOS PARÁMETROS DE  CALIDAD, OPORTUNIDAD Y TRANSPARENCIA,  CON PROVEEDORES CALIFICADOS.</t>
  </si>
  <si>
    <t xml:space="preserve">JEFE OFICINA JURIDICA </t>
  </si>
  <si>
    <t xml:space="preserve">SE SOLICITÓ AL PROCESO DE GESTIÓN DOCUMENTAL LAS CARPETAS PARA EVIDENCIA DE AUDITORIA, PERO LAS MISMAS NO FUERON PUESTAS A DISPOSICIÓN AL PROCESO ASISTENCIA JURIDICA </t>
  </si>
  <si>
    <t xml:space="preserve">QUE NO SE PUEDA VERIFICAR LAS EVIDENCIAS EN LA AUDITORIA POR PARTE DE LA OFICINA DE  CONTROL INTRERNO Y CONLLEVE A UNA NO CONFORMIDAD DEL PROCESO ASISTENCIA JURIDICA </t>
  </si>
  <si>
    <t xml:space="preserve">INCUMPLIMIENTO AL HACER DEL PROCESO </t>
  </si>
  <si>
    <t>CI00417-P</t>
  </si>
  <si>
    <t>CI00117-P</t>
  </si>
  <si>
    <t>El FPS cuenta con 270 Equipos de cómputo activos, de los cuales se encuentran protegidos solo 175 PC con licencias Software PCSECURE; 95 PC se encuentran desprotegidos lo que dificulta evitar que los usuarios instalen programas que no son de uso institucional. Así mismo no se pudo evidenciar los equipos que faltan por la licencia del software.</t>
  </si>
  <si>
    <t>CI00317-P</t>
  </si>
  <si>
    <t>Los equipos de cómputo del FPS no se les ha realizado mantenimiento preventivo desde hace 2 años.</t>
  </si>
  <si>
    <t>El FPS no cuenta con un plan de Contingencia para atender las eventualidades de tipo tecnológicas.</t>
  </si>
  <si>
    <t xml:space="preserve">NO SE HA EFECTUADO  LA CONTRATACIÓN PARA LA ADQUISICIÓN DE LAS NUEVAS LICENCIAS Y LA ACTUALIZACIÓN DE LAS EXISTENTES </t>
  </si>
  <si>
    <t xml:space="preserve">INSTALACIÓN DE SOFTWARE  ILEGAL </t>
  </si>
  <si>
    <t xml:space="preserve">MULTAS, SANCIONAES. FUGA DE INFORMACIÓN, VIRUS </t>
  </si>
  <si>
    <t xml:space="preserve">NO EXISTE CONTROL </t>
  </si>
  <si>
    <t xml:space="preserve">GESTIONAR LA ADQUISICIÓN DE LAS NUEVAS LICENCIAS Y LA ACTUALIZACIÓN DE LAS EXISTENTES </t>
  </si>
  <si>
    <t>No de Adquisiciones y actualizaciones Realizadas/  No de Adquisiciones y Actualizaciones Gestionadas</t>
  </si>
  <si>
    <t xml:space="preserve">NO SE HA REALIZADO LA CONTRATACIÓN DEL MANTENIMIENTO DE LOS EQUIPOS  DE COMPUTO </t>
  </si>
  <si>
    <t xml:space="preserve">DAÑO Y DETERIORO DE LOS EQUIPOS DE COMPUTO </t>
  </si>
  <si>
    <t xml:space="preserve">BAJO RENDIMIENTO DE LOS EQUIPOS DE COMPUTO </t>
  </si>
  <si>
    <t xml:space="preserve">GESTIONAR LA CONTRATACION DEL MANTENIMIENTO DE LOS EQUIPOS DE COMPUTO </t>
  </si>
  <si>
    <t xml:space="preserve">FALTA DE PRESUPUESTO PARA LA IMPLEMENTACION DEL PLAN DE CONTINGENCIA </t>
  </si>
  <si>
    <t xml:space="preserve">QUE NO EXISTA UN PUNTO DE RECUPERACIÓN ANTE DESASTRES </t>
  </si>
  <si>
    <t xml:space="preserve">PERDIDA DE LA INFORMACIÓN INSTITUCIONAL DE MANERA PARCIAL O TOTAL </t>
  </si>
  <si>
    <t xml:space="preserve">ELABORAR EL ANALISIS DE IMPACTO AL NEGOCIO (BIA) </t>
  </si>
  <si>
    <t xml:space="preserve">ELABORAR LA FASE DE GESTIÓN DEL RIESGO </t>
  </si>
  <si>
    <t xml:space="preserve">DESARROLLAR UN PLAN DE REANUDACIÓN DE OPERACIONES </t>
  </si>
  <si>
    <t xml:space="preserve">PONER EN PRUEBA EL PLAN DE CONTINGENCIA DEL NEGOCIO </t>
  </si>
  <si>
    <t>CI00817-P</t>
  </si>
  <si>
    <t>Falta de gestión por parte del proceso para subsanar las carpetas mojadas del archivo de gestión del proceso asistencia jurídica correspondiente a la vigencia 2013; así mismo no se evidencia comunicación al proceso afectado.</t>
  </si>
  <si>
    <t xml:space="preserve">NO EXISTE UNA DIRECTRIZ QUE ESTABLESCA LOS METODOS DE SECADO DE LOS DOCUMENTOS AFECTADOS POR EL AGUA. </t>
  </si>
  <si>
    <t xml:space="preserve">DETERIORO DE LOS DOCUMENTOS DE ARCHIVO, PAPEL,FOTOGRAFIAS,MAGNETICO.  </t>
  </si>
  <si>
    <t xml:space="preserve">ELABORAR UNA GUIA PARA LA RECUPERACIÓN DE DOCUMENTOS DETERIORADOS POR INUNDACIONES </t>
  </si>
  <si>
    <t xml:space="preserve">NO DE GUIAS ELABORADAS/  NO DE GUIAS POR ELABORAR </t>
  </si>
  <si>
    <t xml:space="preserve">No de Gestiones para mantenimiento de equipos realizadas/ No de Gestiones de Mantenimiento de equipo por realizar </t>
  </si>
  <si>
    <t xml:space="preserve">Analisis de Impacto al Negocio elaborado </t>
  </si>
  <si>
    <t xml:space="preserve">Fase de Gestion del Riesgo Elaborado. </t>
  </si>
  <si>
    <t xml:space="preserve">Plan de Reanudación Desarrollado </t>
  </si>
  <si>
    <t xml:space="preserve">Plan de Contingencia del Negocio puesto en prueba </t>
  </si>
  <si>
    <t xml:space="preserve">SOLICITAR A LA OFICINA DE CONTROL INTERNO A TRAVES DE MEMORANDO EL TRASLADO DE LA NO CONFORMIDAD PARA EL PROCESO GESTIÓN DE SERVICIOS ADMINISTRATIVOS </t>
  </si>
  <si>
    <t xml:space="preserve">GESTION DE RECURSOS FINANCIEROS (CONTABILIDAD) </t>
  </si>
  <si>
    <t>CI01117-P</t>
  </si>
  <si>
    <t>CI01217-P</t>
  </si>
  <si>
    <t xml:space="preserve">Se evidencia  que en las carpetas, 420-1901- RECAUDO RECURSO PPTO NACIONAL PENSIONES PROSOCIAL cuenta 494-002397 del año 2017, en la conciliación del mes  de enero, CONCILIACION BANCARIA CUENTA MAESTRA DE PAGOS de 2017, CONCILIACION BANCARIA DECRETO 553 ART 1 FONDO PASIVO SOCIAL mes Enero, RECURSOS ADMINISTRATIVOS correspondiente al mes de Febrero, CONCILIACIONES BANCARIAS GASTOS GENERALES CTA 014892-2017,  CONCILIACIONES BANCARIAS RECURSOS ADMINSTRATIVOS INCAPACIDADES SALUD, CONCILIACIONES BANCARIAS PAGO BIENESTAR SOCIAL PROGRAMA PUERTOS, CONCILIACIONES BANCARIAS PROMOCION Y DREUENCION CTA 2017,  no se encuentra como soporte el extracto bancario. </t>
  </si>
  <si>
    <t xml:space="preserve">OLVIDO POR PARTE DEL FUNCIONARIO ENCARGADO DEL ANEXO DEL EXTRACTO BANCARIO A LAS CARPETAS UNA VEZ REALIZADA LA CONCILIACIÓN </t>
  </si>
  <si>
    <t xml:space="preserve">QUE NO SE CUENTE CON EL DOCUMENTO FUENTE DE LA ENTIDAD BANCARIA QUE DA EVIDENCIA DE LA CONCILIACIÓN (EXTRACTO BANCARIO)  </t>
  </si>
  <si>
    <t xml:space="preserve">QUE SE INTERPRETE MANIPULACIÓN DE CIFRAS POR PARTE DEL AUDITOR.  </t>
  </si>
  <si>
    <t xml:space="preserve">REVISAR, ANALIZAR Y ACTUALIZAR EL PROCEDIMIENTO ESTABLECIDO PARA LAS CONCILIACIONES BANCARIAS, PARA GENERAR UN PUNTO DE CONTROL EN LO REFERENTE AL ANEXO DEL DOCUMENTO DENOMINADO EXTRACTO BANCARIO EL CUAL DEBE SER INCLUIDO EN LAS CARPETAS DE LAS CONCILIACIONES BANCARIAS; UNA VEZ EFECTUADAS ESTAS CONCILIACIONES   </t>
  </si>
  <si>
    <t xml:space="preserve">COORDINADOR GIT CONTABILIDAD/ ENCARGADOS DE ELABORAR CONCILIACIONES BANCARIAS </t>
  </si>
  <si>
    <t xml:space="preserve">No de Procedimiento Actualizados/  No de Procedimientos a Actualizar </t>
  </si>
  <si>
    <t>Los funcionarios encargados de la organización, custodia y conservación de los archivos de gestión del GIT de Contabilidad (TRD 320) no tienen conocimiento de lo establecido en el instructivo de manejo del archivo de gestión del FPS.</t>
  </si>
  <si>
    <t xml:space="preserve">FALTA DE CAPACITACIÓN DE LOS FUNCIONARIOS ENCARGADOS DE LA ORGANIZACIÓN, CUSTODIA Y CONSERVACION DE LOS ARCHIVOS DE GIT CONTABILIDAD </t>
  </si>
  <si>
    <t xml:space="preserve">INCUMPLIMIENTO DEL INSTRUCTIVO ESTABLECIDO PARA EL MANEJO DEL ARCHIVO DE GESTIÓN  </t>
  </si>
  <si>
    <t>ORGANIZACIÓN DEL ARCHIVO EN FORMA INADECUADA</t>
  </si>
  <si>
    <t xml:space="preserve">SOLICITAR AL PROCESO DE GESTIÓN DOCUMENTAL CAPACITACIÓN SOBRE EL INSTRUCTIVO DE MANEJO DE ARCHIVO ESTABLECIDO POR LA ENTIDAD, PARA LOS FUNCIONARIOS ENCARGADOS DE LA ORGANIZACIÓN, CUSTODIA Y CONSERVACION DEL ARCHIVO DEL PROCESO </t>
  </si>
  <si>
    <t>COORDINADOR GIT CONTABILIDAD</t>
  </si>
  <si>
    <t xml:space="preserve">QUE NO SE MIDA DE MANERA ADECUADA LA CONFORMIDAD DEL SISTEMA DE GESTIÓN </t>
  </si>
  <si>
    <t xml:space="preserve">NO SE HABIA IDENTIFICADO LA NECESIDAD DE TRAZAR INDICADORES </t>
  </si>
  <si>
    <t xml:space="preserve">QUE NO SE CORRIJAN LAS DESVIACIONES Y LAS NO CONFORMIDADES DEL SISTEMA DE GESTION </t>
  </si>
  <si>
    <t xml:space="preserve">PRESENTAR EL INDICADOR A OPS Y LLEVARLO A COMITÉ PARA SU APROBACIÓN </t>
  </si>
  <si>
    <t>INDICADOR APROBADO /INDICADOR ESTABLECIDO</t>
  </si>
  <si>
    <t xml:space="preserve">NO CONTAR CON LOS INSUMOS COMPLETOS PARA CONSOLIDAR EL INFORME EJECUTIVO DE REVISIÓN POR LA DRECCIÓN </t>
  </si>
  <si>
    <t xml:space="preserve"> NO REMITIREON LOS AJUSTES SOLICITADOS POR LA OFICINA ASESORA DE PLANEACIÓN Y SISTEMAS:  ANALISIS DE RIESGOS (MEDICION Y MEJORA) Y LAS ACCIONES DE MEJORA DE LOS PROCESOS (SERVICIOS ADMINISTRATIVOS, BIENES TRANSFERIDOS, GESTION DOCUMENTAL, JURIDICA, TALENTO HUMANO, RECURSOS FINANCIEROS Y GESTION TICS) INCUMPLIENDO LA ACTIIVDAD No 6 DEL PROCEDIMIENTO PEMYMOPSPT04     SEGUIMIENTO Y MEDICION A LOS PROCESOS.
</t>
  </si>
  <si>
    <t xml:space="preserve">NO EXISTA COMPROMISO POR PARTE DE LOS RESPONSABLES DE LOS PROCESOS PARA CUMPLIR LAS ACCIONES DE MEJORA PACTADAS EN LOS INFORMES DE DESEMPEÑO.
NO REALIZAR SEGUIMIENTO AL PUNTO 8 EL FORMATO PEMYMOPSFO07 INFORME DE DESEMPEÑO SEMESTRAL  </t>
  </si>
  <si>
    <t xml:space="preserve">PROCEDIMIENTO PEMYMOPSPT04 SEGUIMIENTO Y MEDICION A LOS PROCESOS ;  PEMYMOPSFO07 INFORME DE DESEMPEÑO SEMESTRAL  </t>
  </si>
  <si>
    <t xml:space="preserve">ACTUALIZAR EL PROCEDIMIENTO PEMYMOPSPT04 SEGUIMIENTO Y MEDICION A LOS PROCESOS </t>
  </si>
  <si>
    <t>FALTA DE CONOCIMIENTO DE LA METODOLOGIA DE ADMINISTRACION DEL RIESGO</t>
  </si>
  <si>
    <t xml:space="preserve">QUE NO SE ESTABLEZCAN LOS RIESGOS INHERENTES AL PROCESO </t>
  </si>
  <si>
    <t>QUE NO SE TOMEN ACCIONES PREVENTIVAS PARA QUE NO SE MATERIALICEN LOS RIESGOS</t>
  </si>
  <si>
    <t>SERVICIOS DE SALUD (SUBDIRECCION DE PRESTACIONES SOCIALES)</t>
  </si>
  <si>
    <t>CI01717-P</t>
  </si>
  <si>
    <t xml:space="preserve">Se evidencia que el procedimiento TRAMITE DE TUTELA POR CONCEPTOS DE SERVICIOS DE SALUD MIGSSSPSPT30 carece de actividades, toda vez que el proceso realiza trámites (desacato y sanción) para el cumplimiento a lo ordenado por el juez y los mismos no se encuentran documentados.
</t>
  </si>
  <si>
    <t>CI01817-P</t>
  </si>
  <si>
    <t xml:space="preserve">SANSIONES ECONOMICAS A LA ENTIDAD </t>
  </si>
  <si>
    <t xml:space="preserve">NO SE HABIA CONTEMPLADO LA NECESIDAD DE INCLUIR LAS ACTIVIDADES EN EL PROCEDIMIENTO </t>
  </si>
  <si>
    <t xml:space="preserve">QUE NO  SE DE CUMPLIMIENTO A LAS ACTIVIDADES DE TRAMITES (DESACATO Y SANCIÓN)  POR PARTE DE LOS ABOGADOS SUSTANCIADORES </t>
  </si>
  <si>
    <t xml:space="preserve">ACTUALZAR EL PROCEDIMIENTO RAMITE DE TUTELA POR CONCEPTOS DE SERVICIOS DE SALUD MIGSSSPSPT30, DONDE SE INCLUYA ACTIVIDADES DE LOS TRAMITES (DESACATO Y  SANCIÓN) </t>
  </si>
  <si>
    <t xml:space="preserve">RESOLUCIÓN DE APROBACIÓN DEL PROCEDIMIENTO. </t>
  </si>
  <si>
    <t>CI02117-P</t>
  </si>
  <si>
    <t>El proceso GIT PRESTACIONES ECONOMICAS no cuenta con un mapa de riesgos, siendo este de gran importancia por ser un proceso misional.</t>
  </si>
  <si>
    <t>m</t>
  </si>
  <si>
    <t xml:space="preserve">operativo </t>
  </si>
  <si>
    <t>b</t>
  </si>
  <si>
    <t>No se evidencia en el sistema de correspondencia interna ORFEO la asignación del  subdirección de prestaciones sociales , de acuerdo a lo establecido en la resolución 501 del 31 de marzo del 2017.</t>
  </si>
  <si>
    <t xml:space="preserve">SANCIONES DISCIPLINARIAS A LA ENTIDAD </t>
  </si>
  <si>
    <t xml:space="preserve">DESCONOCIMIENTO DE LA ASIGNACION DE LA SUBDIRECCIÓN DE PRESTACIONES SOCIALES.  </t>
  </si>
  <si>
    <t xml:space="preserve">QUE LA INFORMACIÓN DIRIGIDA AL SUBDIRECTOR NO SEA ALLEGADA </t>
  </si>
  <si>
    <t xml:space="preserve">DESCONOCIMIENTO DE LA INFORMACIÓN A ALLEGAR AL SUBDIRECTOR. </t>
  </si>
  <si>
    <t xml:space="preserve">SUBDIRECTOR DE PRESTACIONES SOCIALES </t>
  </si>
  <si>
    <t xml:space="preserve">SOLICITAR AL PROCESO TICS  A TRAVÉS DE CORREO ELECTRONICO LA ASIGNACIÓN DE LA SUBDIRECCIÓN  DE PRESTACIONES SOCIALAES AL SISTEMA DE CORRESPONDENCIA ORFEO </t>
  </si>
  <si>
    <t>De acuerdo a la ficha de caracterización (HACER) se evidencia los mantenimientos de los equipos de cómputo TIPO: CORRECTIVO, el mismo no se encuentra documentado.</t>
  </si>
  <si>
    <t>CI02217-P</t>
  </si>
  <si>
    <t xml:space="preserve">NO SE HA ESTABLECIDO UN PLAN DE MANTENIEMIENTO PARA  LOS EQUIPOS DE COMPUTO </t>
  </si>
  <si>
    <t xml:space="preserve">QUE NO SE REALICE MANTENIMIENTO A LA TOTALIDAD DE LOS EQUIPOS DE COMPUTO </t>
  </si>
  <si>
    <t xml:space="preserve">QUE NO SE REALICE DE MANERA ADECUADA EL MANTENIMIENTO DE LOS EQUIPOS DE COMPUTO DURANTE LA VIGENCIA </t>
  </si>
  <si>
    <t xml:space="preserve">ELABORAR UN PLAN DE MANTENIMIENTO DE LOS EQUPOS DE COMPUTO </t>
  </si>
  <si>
    <t xml:space="preserve">Plan de Mantenimiento de equipos de computo </t>
  </si>
  <si>
    <t>CA1917-P</t>
  </si>
  <si>
    <t>Se evidencia que el proceso de atención al ciudadano carece de herramientas de comunicación necesarias y suficientes para brindar una adecuada comunicación y retroalimentación al ciudadano, establecido en la norma mediante el Numeral 7.2.3 Comunicación con el Cliente- “establecer mecanismos para comunicar al cliente las especificaciones relacionadas del producto o la prestación del servicio y facilitar la comunicación con el cliente de la entidad”; sin permitir que establezca una adecuada retroalimentación al ciudadano en la prestación de los servicios de la entidad.</t>
  </si>
  <si>
    <t xml:space="preserve">FALTA DEL PERSONAL PARA LA EJECUCIÓN DE LA ACTIVIDAD.  </t>
  </si>
  <si>
    <t>QUE NO SE PUEDA MEDIR EL NIVEL DE SATISFACCIÓN DEL USUSARIO Y/O CIUDADANO CON EL SERVICIO QUE SE ESTÁ PRESTANDO EN LA ENTIDAD.</t>
  </si>
  <si>
    <t xml:space="preserve">QUE NO SE PUEDAN TOMAR ACCIONES PARA MEJORAR EL SERVICIO QUE PRESTA LA ENTIDAD. </t>
  </si>
  <si>
    <t xml:space="preserve">ADECUAR UNA OFICINA DE CALL CENTER, CON EL PERSONAL CAPACITADO, PARA LA ATENCIÓN Y SERVICIO AL CIUDADANO. </t>
  </si>
  <si>
    <t>SI</t>
  </si>
  <si>
    <t xml:space="preserve">SECRETARIA GENERAL </t>
  </si>
  <si>
    <t>OFICINA DE CALL CENTER ADECUADA</t>
  </si>
  <si>
    <t>CA1117-P</t>
  </si>
  <si>
    <t>Identificar e implementar las acciones del caso que permitan dar cumplimiento a la estrategia de Transparencia y Acceso a la Información en lo que concierne a la información mínima que debe publicar la entidad en la página web.</t>
  </si>
  <si>
    <t xml:space="preserve">Se evidenció que la ficha de caracterización del proceso, fue actualizada como versión 6 y adoptada el 30 de sep/2016; sin embargo, se encuentra pendiente por incluir algunas de las entradas necesarias para la autoevaluación del proceso como son "las ACCIONES DE MEJORA CONTEMPLADOS EN EL INFORME DE DESEMPEÑO DEL SEMESTRE ANTERIOR"; en el hacer de proceso las actividades que desarrollan los demás roles de las Unidades de Control Interno o quien hace sus veces, en aplicación de la norma que rige la materia y en especial el Decreto 648 de 2017 - tales como: liderazgo estratégico; enfoque hacia la prevención, evaluación de la gestión del riesgo, a través de la Asesoría y apoyo a los directivos en el desarrollo y mejoramiento del Sistema Institucional de Control Interno...
</t>
  </si>
  <si>
    <t>CA1217-P</t>
  </si>
  <si>
    <t xml:space="preserve">SEGUIMIENTO Y EVALUACION INDEPENDIENTE </t>
  </si>
  <si>
    <t>CA1417-P</t>
  </si>
  <si>
    <t>CA1517-P</t>
  </si>
  <si>
    <t>CA1617-P</t>
  </si>
  <si>
    <t>CA1717-P</t>
  </si>
  <si>
    <t>CA1817-P</t>
  </si>
  <si>
    <t xml:space="preserve">Evaluar de forma independiente la gestión de los procesos determinando su grado de eficiencia, eficacia y efectividad con el fin de  generar recomendaciones para la toma de decisiones, el mantenimiento y la mejora continua del SIG. </t>
  </si>
  <si>
    <t>Se cumple parcialmente el requisito 4.2.4, que establece que los registros de la gestión del proceso, se identifican, almacena, protegen y son de fácil recuperación; tal es el caso de los registros de las actividades de los procedimientos ADMINISTRACION DE ACCIONES CORRECTIVAS A TRAVES DE PLANES DE MEJORAMIENTO- Versión  8 Y ADMINISTRACIÓN DE ACCIONES PREVENTIAS A TRAVÉS DEL PLAN DE MANEJO DE RIESGOS V-5, los cuales no se encuentran organizados de conformidad con la Tabla de Retención Documental del Proceso.</t>
  </si>
  <si>
    <t>Los expedientes virtuales  de algunos registros del proceso no están conformados de acuerdo a los físicos  de los mismos, a pesar de que su contenido se encuentra digitalizado de manera correcta, tal es el caso de Carpeta de informes de desempeño  del proceso-2017- TRD:1104102 -2017, Expediente virtual  20171200530900002E  sin corresponder, siendo el correcto el 20171100410200001E; 20171100029103  informe de gestión vigencia 2016 corregido, Expediente virtual 20171100029103, sin corresponder, siendo el correcto el 20171100410200001E, susceptible de incumplir el numeral 4.2.4. Control de Registros de las normas de la NTCGP:1000-2009 e ISO -9001-2008.</t>
  </si>
  <si>
    <t xml:space="preserve"> En la entidad se tienen adoptados los procedimientos  AUDITORIAS INTERNAS- Versión 5 de marzo de 2015 y PESEIGCIPT02 AUDITORIAS INTERNAS DEL SISTEMA INTEGRAL DE GESTION -Versión 4 de agosto de 2013; en este último, se definen las responsabilidades y los requisitos para planificar y realizar las auditorías, para establecer los registros e informar de los resultados; sin embargo, el mismo no contempla como responsables los cargos y dependencias que actualmente ejecutan las actividades de coordinación de las auditoría de calidad en la entidad, así como otros aspectos y actividades que se están utilizando y desarrollando para la ejecución de las auditorías de calidad, lo cual es susceptible de incumplir los numerales 4,2,3 b) y 8,2,2, de las normas de la NTCGP:1000-2009 e ISO -9001-2008.</t>
  </si>
  <si>
    <t>El proceso cuenta con indicadores estratégicos, de proceso y de plan de acción que miden la eficiencia, eficacia y efectividad de su gestión; sin embargo, no cuenta con actividades e indicadores que permitan planear y evaluar el cumplimiento de los roles de  liderazgo estratégico; enfoque hacia la prevención y evaluación de la gestión del riesgo, establecidos en las normas que regulan la materia y en especial el decreto 648 de 2017.</t>
  </si>
  <si>
    <t>No se observa evidencia de que los resultados de las auditorias de seguimiento y verificación de la Información de la matriz DETECCION, CONTROL Y SEGUIMIENTO DEL PRODUCTO Y/O SERVICIO NO CONFORME, es analizada y que haya sido fuente de información para la toma de acciones correctivas y/o  preventivas que produzcan la mejora continua en los servicios que presta la entidad, tal es el caso de productos no conformes descritos en los últimos tres trimestres con “NO HAY IMÁGENES DISPONIBLES PARA EL RADICADO,  LA DIRECCION REGISTRADA EN ORFEO NO CORRESPONDE A LA SEÑALADA POR EL PETICIONARIO y LA RAZON SOCIAL REGISTRADA PARA EL RADICADO ... NO CORRESPONDE.”, lo cual es susceptible de incumplir parte del literal c) del numeral 8,4 y 8,5,1 de la NTCGP:1000-2009 e ISO -9001-2008 y la actividad No. 12 del procedimiento  CONTROL DEL PRODUCTO Y/O SERVICIO NO CONFORME  a cargo de Control Interno que establece, "Cuando se evidencie la ocurrencia de un servicio no conforme de manera repetitiva, es decir más de tres veces, se debe levantar una No conformidad al proceso afectado con el fin de identificar la causa raíz del problema y tomar acciones para corregir y evitar que se vuelva a presentar".</t>
  </si>
  <si>
    <t xml:space="preserve">NO CUMPLIMIENTO DEL QUE HACER DEL PROCESO Y OFICINA DE CONTROL INTERNO  </t>
  </si>
  <si>
    <t xml:space="preserve">RECIENTE EXPEDICIÓN DEL DECRETO 648 DE 2017, TRAE COMO CONSECUENCIA QUE EL DAFP DEBE ACTUALIZAR LAS CARTILLAS E INSTRUCCIONES EMITIDAS PARA CUMPLIR LOS ROLES DEL CONTROL INTERNO, ENFOCADO AL HACER DEL PROCESO </t>
  </si>
  <si>
    <t xml:space="preserve">LEGAL </t>
  </si>
  <si>
    <t xml:space="preserve">ENVIO DE CORREO ELECTRONICO SEMESTRAL  PARA LA ACTUALIZACION DE PROCEDIMIENTOS, EN CUMPLIOMIENTO AL PROCEDIMIENTO ELABORACIÓN Y CONTROL DE DOUMENTOS INTERNOS </t>
  </si>
  <si>
    <t xml:space="preserve">ACTUALIZAR LA FICHA DE CARACTERIZACIÓN DEL PROCESO </t>
  </si>
  <si>
    <t xml:space="preserve">PROFESIONAL ESPECIALIAZADO GRADO 16/ PROFESIONAL OFICINA DE CONTROL INTERNO </t>
  </si>
  <si>
    <t xml:space="preserve">INCUMPLIMIENTO A LA NORMAS DE GESTIÓN DOCUMENTAL  </t>
  </si>
  <si>
    <t xml:space="preserve">NO SE CUENTA CON EL RESPONSABLE DE ARCHIVO EN LA OFICINA DE CONTROL INTERNO </t>
  </si>
  <si>
    <t xml:space="preserve">INEFICIENTE CONTROL EN LA DOCUMENTACIÓN DEL SISTEMA CORRESPONDIENTE AL PROCESO.
DIFICULATAD EN LA REALIZACION DEL QUE HACER DIARIO DEL ARCHIVO  </t>
  </si>
  <si>
    <t xml:space="preserve">AQUDITORIA DEL ARCHIVO DEL PROCESO </t>
  </si>
  <si>
    <t xml:space="preserve">SOLICITAR A TRAVES DE OFICIO A DIRECCION GENERAL EL FUNCIONARIO RESPONSABLE DEL MANEJO DEL ARCHIVO DEL PROCESO </t>
  </si>
  <si>
    <t xml:space="preserve">OFICIO ENVIADO </t>
  </si>
  <si>
    <t>INCUMPLIMIENTO A LA NORMA  NTCGP:1000-2009 e ISO -9001-2008.</t>
  </si>
  <si>
    <t>DESACTUALIZACION DEL PROCEDIMIENTO AUDITORIAS INTERNAS DEL SISTEMA INTEGRAL DE GESTION</t>
  </si>
  <si>
    <t xml:space="preserve">QUE NO SE CUMPLA CON LA MEJORA CONTINUA DEL SISTEMA INTEGRAL DE GESTION </t>
  </si>
  <si>
    <t xml:space="preserve">RELIZAR MESA DE TRABAJO CON EL LIDER RESPONSABLE DE LAS AUDITORIAS DE LA ENTIDAD PARA L ELABORACION DEL DOCUMENTO COMO RESPONSABLE DE LA OFICINA DE PLANEACION Y DAR TRAMITE A LA ELIMINACION DEL PROCEDIMIENTO EN RESPONSABILIDAD DE LA OFICNA DE CONTROL INTERNO </t>
  </si>
  <si>
    <t xml:space="preserve">ELIMINACION DEL PROCEDIMIENTO </t>
  </si>
  <si>
    <t xml:space="preserve">NO MEDIR LAS ACTIVIDADES DE EFICIENCIA Y EFICACIA DE DESARROLLO DEL PROCESO </t>
  </si>
  <si>
    <t xml:space="preserve">NO HA SIDO EXPEDIDA LA ACTUALIZACION DE LA CARTILLA DE LOS ROLES INTERNOS </t>
  </si>
  <si>
    <t xml:space="preserve">NO SE GENERA UN PIOSICIONAMIENTO DE LOS APORTES REALIZADOS POR EL PROCESO DE CONTROL INTERNO.  </t>
  </si>
  <si>
    <t xml:space="preserve">QUE NO EXISTA UNA MEJORA CONTINUA EN LOS PROCESOS DE LA ENTIDAD A CAUSA DE PRODUCTOS NO CONFORMES REPETITIVOS </t>
  </si>
  <si>
    <t>INCUMPLIMIENTO DE LA ACTIVIDAD No 12 DEL PROCEDIMIENTO CONTROL DEL PRODUCTO Y/O SERVICIO NO CONFORME</t>
  </si>
  <si>
    <t xml:space="preserve">SEGUIMIENTO REALIZADO AL PRODUCTO NO CONFORME/ SEGUIMIENTO A REALIZAR AL PRODUCTO NO CONFORME </t>
  </si>
  <si>
    <t xml:space="preserve">AL EFECTUAR EL SEGUIMIENTO AL PRODUCTO Y O SERVICIO NO CONFORME SELECCIONAR Y EVIDENCIAR  LOS  PRODUCTOS NO CONFORMES IDENTIFICADOS DE MANERA  REITERATIVA ESTABLECIENDO UNA NO CONFORMIDAD POR LA MISMOS. ESTABLECER EN EL PROCEDIMIENTO QUE LOS PRODUCTOS O SERVCIOS NO CONFORMES QUE TENGAN MAS DE UN AÑO DEBEN LEVANTARSE LA NO CONFORMIDAD.    </t>
  </si>
  <si>
    <t>QUE NO SE REALICE LA PUBLICACION  DE LA INFORMACIÓN MINIMA A PUBLICAR  EN  LA PAGINA WEB DE LA ENTIDAD COMO EXIGE LA ESTRATEGIA DE TRANSPARENCIA Y ACCESO A LA INFORMACIÓN</t>
  </si>
  <si>
    <t xml:space="preserve">NO SE TIENE UNA ACCION QUE PERMITA DARLE CUMPLIMIENTO A LA ESTRATEGIA DE TRANSPARENCIA Y ACCESO A LA INFORMACIÓN  </t>
  </si>
  <si>
    <t xml:space="preserve">QUE NO SE REALICE LA PUBLICACION  DE LA INFORMACIÓN MINIMA A PUBLICAR  EN  LA PAGINA WEB DE LA ENTIDAD COMO EXIGE LA ESTRATEGIA DE TRANSPARENCIA Y ACCESO A LA INFORMACIÓN GENERANDO SANCIONES PARA LA ENTIDAD </t>
  </si>
  <si>
    <t xml:space="preserve">REALIZAR MESAS DE TRABAJO CON CADA UNOS DE LOS PROCESO PARA IDENTIFICAR LA INFORMACION MINIMA A PUBLICAR EN EL  ESQUEMA DE PUBLICACIONES </t>
  </si>
  <si>
    <t xml:space="preserve">INFORMACION PUBLICADA DE ACUERDO AL ESQUEMA DE PUBLICACIÓN </t>
  </si>
  <si>
    <t xml:space="preserve">Documentar las actividades que se desarrollan para el aseguramiento y custodia de los bienes de la Entidad, con el fin de que se definan responsables y se controlen posibles riesgos. NTCGP 1000:2009 / ISO 9001 : 2008 Numeral 4.2.3
</t>
  </si>
  <si>
    <t>QUE NO SE CUSTODIEN LOS BEINES DE LA ENTIDD</t>
  </si>
  <si>
    <t xml:space="preserve">DETRIMENTO PATRIMONIAL </t>
  </si>
  <si>
    <t xml:space="preserve">PERDIDA DE LOS BIENES DE LA ENTIDAD </t>
  </si>
  <si>
    <t xml:space="preserve">REALZAR UN PROCEDIMIENTO PARA EL ASEGURAMIENTO DE LOS BIENES EN APODERAMIENTO DE LA ENTIDAD </t>
  </si>
  <si>
    <t xml:space="preserve">No DE PROCEDIMIENTOS ELABORADOS/ No DE PROCEDIMIENTOS A ELABORAR </t>
  </si>
  <si>
    <t>SOLICITAR A LA OFICINA OPS ASESORIA SOBRE LA CREACION DEL MAPA DE RIESGO PARA EL PROCESO PARA LA IDENTIFICACION DEL RIESGO</t>
  </si>
  <si>
    <t>P</t>
  </si>
  <si>
    <t>SUBDIRECTOR PRESTACIONES SOCIALES/SECRETARIA</t>
  </si>
  <si>
    <t xml:space="preserve">DISPONER LAS CARPETAS DE LOS CONTRATOS  EN EL SEGUIMIENTO AL PLAN DE MEJORAMIENTO CORRESPONDIENTE AL SEGUNDO TRIMESTRE EN CUMPLIMIENTO A LA ACCIÓN DE LIQUIDACIÓN DE CONTRATOS  DE LA VIGENCIA </t>
  </si>
  <si>
    <t>T</t>
  </si>
  <si>
    <t xml:space="preserve">No DE CARPETAS DE CONTRATO PRESENTADAS/ No  DE CARPETAS PENDIENTES POR PRESENTAR </t>
  </si>
  <si>
    <t>CA01917-P</t>
  </si>
  <si>
    <t>CA02215-P</t>
  </si>
  <si>
    <t>POSIBLE MEDICIÓN INADECUADA DEL INDICADOR ESTRATÉGICO DEL PROCESO GESTIÓN FINANCIERA</t>
  </si>
  <si>
    <t xml:space="preserve">La oficina de planeacion y sistema elaboro la Guia de Politica de Administraccion del Riesgo la cual se encuentra en la segunda revision tecnica  por el funcionario encargado de la oficina OPS. Evidencia consignada en el equipo de computo del contratista Isvan Ovalle Solano. </t>
  </si>
  <si>
    <t>Durante el semestre de la vigencia no se avanzo en la actualizacion de los indicadores del proceso de medicion  y mejora, para el presente semestre se buscara una nueva estrategia que permita la actualizacion y ajustes de los indicadores del proceso de medicion y mejora.</t>
  </si>
  <si>
    <t>Durante el I semestre de la vigencia no se avanzo en la actualizacion de los indicadores del proceso de medicion  y mejora, para el presente semestre se buscara una nueva estrategia que permita la actualizacion y ajustes de los indicadores del proceso de medicion y mejora.</t>
  </si>
  <si>
    <t xml:space="preserve">REALIZAR UNA ADECUADA Y COMPLETA REVISIÓN Y ACTUALIZACIÓN DE INDICADORES DE GESTIÓN DEL PROCESO </t>
  </si>
  <si>
    <t xml:space="preserve">El proceso de atencion al ciudado realizo la adecuación del Call center con los equipos de computo y telefonos para realizar la debida gestión a las llamadas entrantes, cabe anotar que en este momento funciona como Unidad Piloto de PQRSD según directrices establecidas por los asesores de Dirección General, se evidencia en la  en la Infraestructura establecida específicamente para CALL CENTER  en las oficinas de atención al ciudadano. </t>
  </si>
  <si>
    <t>El proceso de gestión documental realizo mesas de trabajo para la actualización y modificación de las TRD de los puntos administrativos fuera de Bogotá para ser enviado al AGN (ARCHIVO GENERAL DE LA NACIÓN) para sus respectivos ajustes y luego pasarlos para Revisión Técnica en la OPS-para poderlo llevar a comité, la información levantada se encuentra en el equipo de cómputo del contratista de Jair Camacho</t>
  </si>
  <si>
    <t>Se esta a la espera de que se apruebe la metodologia de administración de riesgo y la metodologia de comunicación interna, para realizar un nuevo seguimiento al Plan de Trabajo de la actualización del MECI 2014 y ser enviado al Grupo de Trabajo Control Interno para su monitoreo, no se envio antes porque dicho plan de trabajo a la fecha no presenta un avance significativo. Se espera que para el III trimestre del año 2018 los procesos que aun mantienen actividades en el Plan logren culminar las mismas y de esta manera poder culminar satisfactoriamente la actualización del MECI 2014. Evidencias que se puede cotejar en el equipo de computo de la funcionaria Yajaira González.</t>
  </si>
  <si>
    <t xml:space="preserve">Se realizaron los ajustes solicitados por la revisora técnica a las fichas técnicas - Anexos del Manual con el Proceso Gestión Prestaciones Económicas, Atención al Ciudadano y Gestión Servicios de Salud, se procederá a radicar nuevamente en la Oficina Asesora de Planeación y Sisteas para su revisión y porterior aprobación </t>
  </si>
  <si>
    <t xml:space="preserve">Se esta realizando la actualización del procedimiento ESDESOPSPT14 - Formulación, Administración Y Seguimiento Del Plan Anticorrupción Y De Atención Al Ciudadano  el cual será radicado en la Oficina Asesora de Planeación y Sistemas para realizarle revisión técnica este se puede verificar en el equipo de computo de la profesional Lliliana García </t>
  </si>
  <si>
    <t xml:space="preserve">En el II trimestre del año 2018 se dispone de un Plan de contingencia iniciado por la Direccion General con el apoyo del area de liquidaciones de la entidad, para tomar las acciones correctivas para liquidar un elevado numero de contratos de vigencias 2014, 2015, 2016 y 2017 que ha la fecha estaban sin terminar su proceso contractual. A corte 31 de junio de 2018 de 1036 contratos se han liquidado 320. Teniendo en cuenta los Hallazgos reportados en Auditoria realizada por la Contraloria General de la Nacion se redefinen las metas de liquidaciones, donde se proponen liquidar 140 contratos quincenales, para asi dar cumplimiento a la normatividad vigente. Esto es para  tener en cuenta que se cumple en  la medida en que la documentacion que se requiere sea entregada en las fechas en que se disponen por parte de las diferentes dependencias.   Esta informacion puede ser evidenciada en base de datos manejada por la coordinadora de liquidaciones y que fue entregada en informe de gestion a corte 31 de junio de 2018 </t>
  </si>
  <si>
    <t>MEDIANTE CORREO ELECTRONICO indirai@fondo DEL 09 DE FEBRERO DEL 2018 FUE ENVIADO A COMITÉ EL PROCEDIMIENTO TRAMITE DE TUTELA POR CONCEPTO DE SALUD.</t>
  </si>
  <si>
    <t>p</t>
  </si>
  <si>
    <t xml:space="preserve">La Guía PARA LA RECUPERACIÓN DE DOCUMENTOS DETERIORADOS POR INUNDACIONES fue unificada por linimentos de al plan de conservación Documental por medio de resolución 1124 del 29/06/2018  este documento se encuentra en la oficina de gestion documental presentado por el contratista Yair Camacho. </t>
  </si>
  <si>
    <t>El Grupo de Trabajo de Control Interno, realizó los ajustes a la ficha de caracterización según interpuesto por el Revisor Técnico, actualmente fue reenviada a la OPS para los segundos ajustes por la Oficina Asesora de Planeación y sistema. Esta se puede evidenciar en el correo electrónico de la profesional de María Fernanda.</t>
  </si>
  <si>
    <t xml:space="preserve">El grupo de trabajo de control interno a la fecha no ha recibido respuesta por parte de la dirección general, se han enviado memorandos solicitando personal para efectuar dichas funciones, teniendo en cuenta que solo se encuentra con dos profosionales y no han podido ejecutar dicha tarea. </t>
  </si>
  <si>
    <t xml:space="preserve">El grupo de trabajo de control interno, solicitó mediante memorando GCI 20181100030423, de fecha 22/03/18, se efectuen las gestiones para que por parte de la ofina de planeación se actualice el procedimiento y pueda ser trasladado a la oficna de planeación y sistemas teniendo en cuenta que los mismos son los que realizan la auditorias de calidad, a la fecha no se ha recido respeustapor parte de la  misma. </t>
  </si>
  <si>
    <t>El proceso seguimiento y evaluación independiente, ha realizado la verificación de lso productos no confromes y a a fecha aun no se han encontrado productos que tengan mas de un año para poder levantarle la no confromidad por la misma.</t>
  </si>
  <si>
    <t xml:space="preserve">El grupo de trabajo de control interno a la fecha no ha recibido respuesta por parte de la dirección general, se han enviado memorandos solicitando personal para efectuar dichas funciones, teniendo en cuenta que solo se encuentra con dos profesionales y no han podido ejecutar dicha tarea. </t>
  </si>
  <si>
    <t xml:space="preserve">A LA FECHA SE ESTAN REALIZANDO LA GESTION PARA  ELABORACION DE LOS CARNET INFORMACION ENVIADA A LA OFICINA DE ATENCION AL CIUDADANO EN BOGOTA SIENDO ELABORADOS POR LA FUNCIONARIA CLARA RODRIGUEZ.. LO ANTERIOR TENIENDO EN CUENTA QUE NO SE HA OBTENIDO RESPUESTA DE LA INSTALACION DE LA MAQUINA PARA LA ELABORACION DEL CARNET POR PARTE DEL GIT GESTION BIENES, COMPRAS Y SERVICIOS ADMINISTRATIVOS. </t>
  </si>
  <si>
    <t>Mediante correo electronico indirai@fondo se puede evidenciar que la ficha de caracterización fue devuelta para revisión técnica por segunda vez para ajustes en la oficina ops  .</t>
  </si>
  <si>
    <t>A la fecha se realizo mesa de trabajo con la funcionaria de la oficina ops encargada de la matriz de riesgo en la cual se definió la parte de anticorrupción, sin embargo se se encuentra a la espera de aprobación por el comité de gestión, para su respectiva implementación y levantamiento de los riegos se puede evidenciar solicitud para la reunión en correo de indirai@fondo.</t>
  </si>
  <si>
    <t>Se efectuó solicitud de actualización de las TRD de la Subdirección Financiera mediante memorandos No. SFI-20184000023223 del 02 de marzo de 2018 y SFI-20184000029673 del 21 de marzo de 2018. Queda pendiente efectuar mesa de trabajo con el GIT de Atención al Ciudadano y Gestión Documental en el mes de mayo de 2018 de acuerdo a cronograma establecido en Memorando No. GUD -20182200019653 del 22 de Febrero de 2018.Las evidencias se encuentran en la carpeta soporte de la Subdirección Financiera - EVIDENCIAS PLANES SISTEMA INTEGRAL DE GESTIÓN.</t>
  </si>
  <si>
    <t>Se efectuó la solicitud de creación de 03 indicadores Estratégicos de la Subdirección Financiera y se entregaron a la Oficina Asesora de Planeación y Sistemas el dia 27 de Marzo de 2018; así mismo mediante Memorando No. SFI-20184000022603 del 01 de Marzo de 2018 se propusieron 04 indicadores para el GIT de Contabilidad para su correspondiente revisión y definición. Las evidencias se encuentran en la carpeta soporte de la Subdirección Financiera - EVIDENCIAS PLANES SISTEMA INTEGRAL DE GESTIÓN.</t>
  </si>
  <si>
    <t>Se ha efectuado avance  y  se  realizo   los   ajustes  correspondientes  yajaira@fondo , correo enviado  con  fecha   16/05/2018 , en razón a que se encuentra pendiente de   trazabilidad  por  parte  del  GIT Tesorería , para definir la fecha de presentación de las conciliaciones bancarias del GIT de Contabilidad al GIT de Tesorería y  asi  continuar  con   su  tramite  correspondiente.</t>
  </si>
  <si>
    <t>La entidad cuenta con la politica de seguridad, donde se informa que de haber  incumplimiento con las normas de la politica según sea el caso, dara lugar para abrir un proceso disciplinario de medidas correctivas o penales si asi lo ameritan. La evidencia se encuenta en lla pagina del FPS y en el equipo del funcionario Sol Cure</t>
  </si>
  <si>
    <t>La entidad cuenta con el plan de contingencias TIC y la matriz de riezgos en donde se especifica que acciones se deben  tomar ante la posible materilización de estos. La evidencia se encuentra en el  equipo del funcionario Sol Cure</t>
  </si>
  <si>
    <t>La ofiicina de planeación y sistemas no ha realizado actualmente actualizaciones o compras de  software, puesto que inicio con el levantamiento de informacion de software y hardware  con el fin de detectar el estado actual de estos y la función que cumplen;  así poder determinar si es viable realizar actualizaciónes o ya deben ser cambiados. Las evidencias se encuentran en los equipos de los funcionarios Sol Cure y Rosmel Acosta</t>
  </si>
  <si>
    <t>La oficina de sistemas ha informado a la oficina de atención al ciudadano las herramientas tecnologicas que están disponibles para atencion al ciudadano (zona wifi en sala de atención al ciudano, cuentas creadas en redes sociales para la entindad, ventanilla virtual), por otro lado la oficina de sistema vela por el correcto funcionamiento de estos. Las evidencias se encuentran en el equipo del funcionario Ericson Ricardo</t>
  </si>
  <si>
    <t>Se realizo el inventario de equipos de computo con sus caracteristicas con el fin de determinar los procedimientos para mantenimiento o cambio. Se encuentra en proceso el levantamiento de inventario de obsolecencia de equipos. La evidencia se encuentra en el equipo del funcionario Rosmel Acosta.</t>
  </si>
  <si>
    <t>La entidad de acuerdo a los analisis y evaluación de riesgos, ha seleccionado estrategias de continuidad para el proceso de TICS. La evidencia se encuentra en el equipo del funcionario Sol Cure</t>
  </si>
  <si>
    <t>La entidad actualmente se encuentra en la actualización del analisis de riesgos y tiene el plan de contingencia TIC. La evidencia se encuentra en el equpio del Funcionario Sol Cure</t>
  </si>
  <si>
    <t xml:space="preserve">El proceso de Gestión TICS, realizo el plan de mantenimiento y fue enviado a revisión. La evidencia se encuentra en el equipo del funcionario Rosmel Acosta
 </t>
  </si>
  <si>
    <t>Se Realizaron Mesas de trabajo de acuerdo a la programacion establecida y enviada mediante correo electronico el dia 01/02/2018, evidencia que se encuentra en el correo electronico demaf@fondo. se realizo el levantamiento de informacion con el proceso de Talento Humano que se encontraba pendiente para el esquema de publicación.</t>
  </si>
  <si>
    <t xml:space="preserve"> esta actividad depende de  de la anterior ----Esta a la espera de que se apruebe la metodologia de administración de riesgo y la metodologia de comunicación interna, para realizar un nuevo seguimiento al Plan de Trabajo de la actualización del MECI 2014 y ser enviado al Grupo de Trabajo Control Interno para su minitoreo, no se envio antes porque dicho plan de trabajo a la fecha no presenta un avance significativo. Se espera que para el III trimestre del año 2018 los procesos que aun mantienen actividades en el Plan logren culminar las mismas y de esta manera poder culminar satisfactoriamente la actualización del MECI 2014. Evidencias que se puede cotejar en el equipo de computo de la funcionaria Yajaira González.</t>
  </si>
  <si>
    <t xml:space="preserve"> Se realizó la modificación de la Guía de la política de administración de Riesgo con respecto a los lineamientos de la nueva metodología del DAFP. ESTA SE ENCUETRA EN AJUSTES POR SEGUNDA VEZ POR  revisión Técnica por la oficina OPS para pasarla al comité de gestión. </t>
  </si>
  <si>
    <t>Actualmente el proceso esta actualizando los indicadores del proceso porque esta realizando cambios en la caracterización del proceso</t>
  </si>
  <si>
    <t xml:space="preserve">No se ha iniciado la ejecucion de la acción por cuanto no se cuenta con el presupuesto requerido para efectuar la compra. </t>
  </si>
  <si>
    <t xml:space="preserve">No se ha iniciado la ejecucion de la acción por cuanto no se cuenta con el presupuesto reuqerido para efectuar la compra. </t>
  </si>
  <si>
    <t>No se ha iniciado la ejecución de la meta</t>
  </si>
  <si>
    <t xml:space="preserve">El proceso Gestión  Bienes Transferidos  esta actualmente  organizando EL ARCHIVO DE GESTION DEL PROCESO DE ACUERDO A LA TRD ASIGNADA solo falta un archivador </t>
  </si>
  <si>
    <t>Al primer trimestre de 2018 el proceso Bienes Transferidos, actualizo los siguientes procedimientos:
1.Avaluó Técnico de bienes muebles código APGBTGADPT01,  aprobado Resolución No. 0811 de Junio 5 de 2017. Avance 100%
2. Aprovechamiento de Bienes Muebles código APGBTGADPT02,  aprobado Resolución No. 0811 de Junio 5 de 2017. Avance 100%
3. Venta de bienes muebles código APGBTGADPT03,  aprobado Resolución No. 0811 de Junio 5 de 2017. Avance 100%
4. Comodato de bienes muebles PGBTGADPT04, se aprobó con Resolución 1093 - 26/06/2015 avance el 100%
5. Procedimiento Tramite de Pago de Impuesto Predial y Valorización código APGBTGADPT05 aprobado Resolución No. 0811 de Junio5 de 2017. Avance 100%
6.  Perdida o hurto de bienes muebles código APGBTGADPT06, se aprobó con Resolución 0736 11 de mayo de 2017. Avance el 100%
7. Baja de bienes muebles por obsolescencia inservibles fue aprobado con Resolución 1897 - 10/11/2015 y se pasó al proceso Gestión Servicios Administrativos. Avance el 100%
8. Arrendamiento de inmuebles negociación y legalización código APGBTGADPT08, fue aprobado con Resolución 0487 - 18/03/2016. Avance 100%
9. Titulación de predios transferidos código APGBTGADPT09, se aprobó con Resolución 0736 11 de mayo de 2017. Avance el 100%
 10.  Avaluó técnico de bienes inmuebles APGBTGADPT10 aprobado con Resolución 1663 de sep 13 de 2016. Avance 100%
11. Negociación y legalización venta de bienes inmuebles APGBTGADPT11 se solicitó  modificación y se envió a la oficina  de planeación y sistemas nuevamente  para revisión  técnica en mayo 8 de 2017 para revisión técnica. Avance 20%
12. Con respecto al procedimiento COMODATOS BIENES INMUEBLES  APGBTGADPT12  eliminado porque fue unido y aprobado en el procedimiento  Comodato de bienes muebles PGBTGADPT04, se aprobó con Resolución 1093 - 26/06/2015 avance el 100%
13.  Des englobe de bienes inmuebles código APGBTGADPT13 se solicitó  modificación y se envió a la oficina  de planeación y sistemas nuevamente para revisión  técnica en mayo 8 de 2017 para revisión técnica. Avance 20%
14.  Escrituración y venta de Inmuebles código APGBTGADPT14 se solicitó  modificación y se envió a la oficina  de planeación y sistemas nuevamente para revisión  técnica en mayo 8 de 2017 para revisión técnica. Avance 20%
15. Seguimientos de contratos de arrendamiento Código  APGBTGADPT15, se solicitó  modificación y se envió a la oficina  de planeación y sistemas nuevamente para revisión  técnica en mayo 8 de 2017 para revisión técnica. Avance 20%
16. Atención de demanda de Bienes Inmuebles código  APGBTGADPT16,  se modificó procedimiento y se remitió a la Oficina Asesora Jurídica con memorando GAD 20172300120163 diciembre 20 de 2017 para revisión,  por cuanto muchas de las actividades del procedimiento las realiza esa oficina.  Avance 20%, carpeta memorandos enviados Año 2017 TR230.2103
17. Requerimiento a Invasores código  APGBTGADPT17, se modificó procedimiento y se remitió a la Oficina Asesora Jurídica con memorando GAD 20172300120163 diciembre 20 de 2017 para revisión,  por cuanto muchas de las actividades del procedimiento las realiza esa oficina.  Avance 20%, carpeta memorandos enviados Año 2017 TR230.2103
18. Cobro coactivo por impuestos de inmuebles código  APGBTGADPT18 ,  se modificó procedimiento y se remitió a la Oficina Asesora Jurídica con memorando GAD 20172300120163 diciembre 20 de 2017 para revisión,  por cuanto muchas de las actividades del procedimiento las realiza esa oficina.  Avance 20%, carpeta memorandos enviados Año 2017 TR230.2103
En carpeta Plan de mejoramiento institucional 2017 carpeta. 230,52,03</t>
  </si>
  <si>
    <t>actualmente el proceso tiene un borrador de los indicadores y se esta cambiando la caracterización del proceso para que los indicadores tengan relacion con la caracterizacion</t>
  </si>
  <si>
    <t xml:space="preserve">Al primer trimestre de 2018 el proceso Bienes Transferidos, actualizo los siguientes procedimientos:
1.Avaluó Técnico de bienes muebles código APGBTGADPT01,  aprobado Resolución No. 0811 de Junio 5 de 2017. Avance 100%
2. Aprovechamiento de Bienes Muebles código APGBTGADPT02,  aprobado Resolución No. 0811 de Junio 5 de 2017. Avance 100%
3. Venta de bienes muebles código APGBTGADPT03,  aprobado Resolución No. 0811 de Junio 5 de 2017. Avance 100%
4. Comodato de bienes muebles PGBTGADPT04, se aprobó con Resolución 1093 - 26/06/2015 avance el 100%
5. Procedimiento Tramite de Pago de Impuesto Predial y Valorización código APGBTGADPT05 aprobado Resolución No. 0811 de Junio5 de 2017. Avance 100%
6.  Perdida o hurto de bienes muebles código APGBTGADPT06, se aprobó con Resolución 0736 11 de mayo de 2017. Avance el 100%
7. Baja de bienes muebles por obsolescencia inservibles fue aprobado con Resolución 1897 - 10/11/2015 y se pasó al proceso Gestión Servicios Administrativos. Avance el 100%
8. Arrendamiento de inmuebles negociación y legalización código APGBTGADPT08, fue aprobado con Resolución 0487 - 18/03/2016. Avance 100%
9. Titulación de predios transferidos código APGBTGADPT09, se aprobó con Resolución 0736 11 de mayo de 2017. Avance el 100%
 10.  Avaluó técnico de bienes inmuebles APGBTGADPT10 aprobado con Resolución 1663 de sep 13 de 2016. Avance 100%
11. Negociación y legalización venta de bienes inmuebles APGBTGADPT11 se solicitó  modificación y se envió a la oficina  de planeación y sistemas nuevamente  para revisión  técnica en mayo 8 de 2017 para revisión técnica. Avance 20%
12. Con respecto al procedimiento COMODATOS BIENES INMUEBLES  APGBTGADPT12  eliminado porque fue unido y aprobado en el procedimiento  Comodato de bienes muebles PGBTGADPT04, se aprobó con Resolución 1093 - 26/06/2015 avance el 100%
13.  Des englobe de bienes inmuebles código APGBTGADPT13 se solicitó  modificación y se envió a la oficina  de planeación y sistemas nuevamente para revisión  técnica en mayo 8 de 2017 para revisión técnica. Avance 20%
14.  Escrituración y venta de Inmuebles código APGBTGADPT14 se solicitó  modificación y se envió a la oficina  de planeación y sistemas nuevamente para revisión  técnica en mayo 8 de 2017 para revisión técnica. Avance 20%
15. Seguimientos de contratos de arrendamiento Código  APGBTGADPT15, se solicitó  modificación y se envió a la oficina  de planeación y sistemas nuevamente para revisión  técnica en mayo 8 de 2017 para revisión técnica. Avance 20%
16. Atención de demanda de Bienes Inmuebles código  APGBTGADPT16,  se modificó procedimiento y se remitió a la Oficina Asesora Jurídica con memorando GAD 20172300120163 diciembre 20 de 2017 para revisión,  por cuanto muchas de las actividades del procedimiento las realiza esa oficina.  Avance 20%, carpeta memorandos enviados Año 2017 TR230.2103
17. Requerimiento a Invasores código  APGBTGADPT17, se modificó procedimiento y se remitió a la Oficina Asesora Jurídica con memorando GAD 20172300120163 diciembre 20 de 2017 para revisión,  por cuanto muchas de las actividades del procedimiento las realiza esa oficina.  Avance 20%, carpeta memorandos enviados Año 2017 TR230.2103
18. Cobro coactivo por impuestos de inmuebles código  APGBTGADPT18 ,  se modificó procedimiento y se remitió a la Oficina Asesora Jurídica con memorando GAD 20172300120163 diciembre 20 de 2017 para revisión,  por cuanto muchas de las actividades del procedimiento las realiza esa oficina.  Avance 20%, carpeta memorandos enviados Año 2017 TR230.2103
En carpeta Plan de mejoramiento institucional 2017 carpeta. 230,52,03
</t>
  </si>
  <si>
    <t xml:space="preserve">Este procedimiento se encuentra en ajuste para su segunda revision tecnica con respecto al seguimiento se puede verificar en el equipo de cómputo de Isvan ovalle. </t>
  </si>
  <si>
    <t>si</t>
  </si>
  <si>
    <t xml:space="preserve">A la fecha de seguimiento se evidencia SE ESTAN REALIZANDO LA GESTION PARA  ELABORACION DE LOS CARNET INFORMACION ENVIADA A LA OFICINA DE ATENCION AL CIUDADANO EN BOGOTA SIENDO ELABORADOS POR LA FUNCIONARIA CLARA RODRIGUEZ.. LO ANTERIOR TENIENDO EN CUENTA QUE NO SE HA OBTENIDO RESPUESTA DE LA INSTALACION DE LA MAQUINA PARA LA ELABORACION DEL CARNET POR PARTE DEL GIT GESTION BIENES, COMPRAS Y SERVICIOS ADMINISTRATIVOS. </t>
  </si>
  <si>
    <t>ABIERTO</t>
  </si>
  <si>
    <t>NO</t>
  </si>
  <si>
    <t xml:space="preserve">MARIA FRAGOZO </t>
  </si>
  <si>
    <t>A La fecha de seguimiento se evidnecia que Mediante correo electronico indirai@fondo se puede evidenciar que la ficha de caracterización fue devuelta para revisión técnica por segunda vez para ajustes en la oficina ops.</t>
  </si>
  <si>
    <t xml:space="preserve">A La fecha de seguimiento se evidencia que el procedimiento tramite  de tutela fue enviado a comité. </t>
  </si>
  <si>
    <t xml:space="preserve">A la fecha  de seguimiento se evidencia que la matriz de riesgos se encuentra en la segunda revisiòn tecnica por parte e la oficina de planeaciòn y Sistemas, despues de efectuar la segunda revisiòn sera aprobada por el Comité coordinador de Control Interno, y efectuar su moniterio permaneten, frente a los riesgos de cada proceso. </t>
  </si>
  <si>
    <t xml:space="preserve">ABIERTO </t>
  </si>
  <si>
    <t>a la fecha de seguimiento se evidencia que, El proceso de gestión documental realizo mesas de trabajo para la actualización y modificación de las TRD de los puntos administrativos fuera de Bogotá para ser enviado al AGN (ARCHIVO GENERAL DE LA NACIÓN) para sus respectivos ajustes y luego pasarlos para Revisión Técnica en la OPS-para poderlo llevar a comité.</t>
  </si>
  <si>
    <t xml:space="preserve">A la fecha de seguimiento se evidencia La Guía PARA LA RECUPERACIÓN DE DOCUMENTOS DETERIORADOS POR INUNDACIONES fue unificada por linimentos de al plan de conservación Documental por medio de resolución 1124 del 29/06/2018 </t>
  </si>
  <si>
    <t xml:space="preserve">El proceso de Atención al Ciudadano en compañía de los asesores de Dirección General esta adelantando un proceso de seguimiento mes a mes del año 2017 y 2018 de las quejas en cada una PUNTOS ADMINISTRATIVOS FUERA DE BOGOTA , en el cual se realiza una comparación para validar donde se esta generando la falla en la demora de las PGRS presentadas por los ciudadanos. De igual forma se esta realizando un seguimiento diario en donde se envía correo a cada una de las Divisones para su respectiva gestión y seguimiento a las quejas que se encuentran abierta, evidencia consignada en los equipos de los funcionarios Yerime Gómez reina y Francisco Rangel Camacho. De igual manera se realizo envio de memorandos a cada una de las Divisones de las quejas pendientes por cerrar durante el primer trimeste ( 20182200060423-20182200060413-20182200060433-20182200060373-20182200060363-20182200060393- 20182200060403 - Evidencia consignada en la Carpeta 220-5309 Informe PQR pendientes). </t>
  </si>
  <si>
    <t xml:space="preserve">A la fecha de seguimiento se evidencia que El proceso de Atención al Ciudadano en compañía de los asesores de Dirección General esta adelantando un proceso de seguimiento mes a mes del año 2017 y 2018 de las quejas en cada una PUNTOS ADMINISTRATIVOS FUERA DE BOGOTA , en el cual se realiza una comparación para validar donde se esta generando la falla en la demora de las PGRS presentadas por los ciudadanos. De igual forma se esta realizando un seguimiento diario en donde se envía correo a cada una de las Divisones para su respectiva gestión y seguimiento a las quejas que se encuentran abierta, evidencia consignada en los equipos de los funcionarios Yerime Gómez reina y Francisco Rangel Camacho. De igual manera se realizo envio de memorandos a cada una de las Divisones de las quejas pendientes por cerrar durante el primer trimeste ( 20182200060423-20182200060413-20182200060433-20182200060373-20182200060363-20182200060393- 20182200060403 - Evidencia consignada en la Carpeta 220-5309 Informe PQR pendientes). </t>
  </si>
  <si>
    <t>A la fecha de seguimiento se evidencia que, El proceso de atencion al ciudado realizo la adecuación del Call center con los equipos de computo y telefonos para realizar la debida gestión a las llamadas entrantes, cabe anotar que en este momento funciona como Unidad Piloto de PQRSD según directrices establecidas por los asesores de Dirección General, se evidencia en la  en la Infraestructura establecida específicamente para CALL CENTER  en las oficinas de atención al ciudadano.</t>
  </si>
  <si>
    <t>a la fecha de seguimiento se evidencia que Guia de Politica de Administraccion del Riesgo la cual se encuentra en la segunda revision tecnica  por el funcionario encargado de la oficina OPS.</t>
  </si>
  <si>
    <t>MARIA FRAGOZO</t>
  </si>
  <si>
    <t>a la fecha de seguimiento se evidencia que Guia de Politica de Administraccion del Riesgo, se encuenra en la segunda revisión tecnica por parte de los funcionarios de planeación y siitemas, una vez se se establezca su revisión sera enviada la comité coordinador de control interno para efectuar su aprobación.</t>
  </si>
  <si>
    <t>a la fecha de seguimiento se evidencia , Se esta a la espera de que se apruebe la metodologia de administración de riesgo y la metodologia de comunicación interna, para realizar un nuevo seguimiento al Plan de Trabajo de la actualización del MECI 2014 y ser enviado al Grupo de Trabajo Control Interno para su monitoreo, no se envio antes porque dicho plan de trabajo a la fecha no presenta un avance significativo. Se espera que para el III trimestre del año 2018 los procesos que aun mantienen actividades en el Plan logren culminar las mismas y de esta manera poder culminar satisfactoriamente la actualización del MECI 2014.</t>
  </si>
  <si>
    <t xml:space="preserve">esta actividad depende de  de la anterior Esta a la espera de que se apruebe la metodologia de administración de riesgo y la metodologia de comunicación interna, para realizar un nuevo seguimiento al Plan de Trabajo de la actualización del MECI 2014 y ser enviado al Grupo de Trabajo Control Interno para su minitoreo, no se envio antes porque dicho plan de trabajo a la fecha no presenta un avance significativo. Se espera que para el III trimestre del año 2018 los procesos que aun mantienen actividades en el Plan logren culminar las mismas y de esta manera poder culminar satisfactoriamente la actualización del MECI 2014. </t>
  </si>
  <si>
    <t xml:space="preserve">A La fecha de seguimiento se evidencia que Se realizaron los ajustes solicitados por la revisora técnica a las fichas técnicas - Anexos del Manual con el Proceso Gestión Prestaciones Económicas, Atención al Ciudadano y Gestión Servicios de Salud, se procederá a radicar nuevamente en la Oficina Asesora de Planeación y Sisteas para su revisión y porterior aprobación </t>
  </si>
  <si>
    <t>a la fecha de seguimiento se evidencia que Se esta realizando la actualización del procedimiento ESDESOPSPT14 - Formulación, Administración Y Seguimiento Del Plan Anticorrupción Y De Atención Al Ciudadano  el cual será radicado en la Oficina Asesora de Planeación y Sistemas para realizarle revisión técnica</t>
  </si>
  <si>
    <t xml:space="preserve">a la fecha de seguimiento se evidencia, EL PROCEDIMIENTO PEMYMOPSPT04 SEGUIMIENTO Y MEDICION A LOS PROCESOS,se encuentra en la segunda revisión tecnica por parte del funcionario encargado. </t>
  </si>
  <si>
    <t>A la fecha de seguimiento se evidencia que La entidad cuenta con la politica de seguridad, donde se informa que de haber  incumplimiento con las normas de la politica según sea el caso, dara lugar para abrir un proceso disciplinario de medidas correctivas o penales si asi lo ameritan.</t>
  </si>
  <si>
    <t>A la fecha de seguimiento se evidencia que, a entidad cuenta con el plan de contingencias TIC y la matriz de riezgos en donde se especifica que acciones se deben  tomar ante la posible materilización de estos.</t>
  </si>
  <si>
    <t>A la fecha de seguimiento se evidencia que La ofiicina de planeación y sistemas no ha realizado actualmente actualizaciones o compras de  software, puesto que inicio con el levantamiento de informacion de software y hardware  con el fin de detectar el estado actual de estos y la función que cumplen;  así poder determinar si es viable realizar actualizaciónes o ya deben ser cambiados.</t>
  </si>
  <si>
    <t>a la fecha de seguimiento se evidencia que  la oficina de planeación y sistemas ha informado a la oficina de atención al ciudadano las herramientas tecnologicas que están disponibles para atencion al ciudadano (zona wifi en sala de atención al ciudano, cuentas creadas en redes sociales para la entindad, ventanilla virtual), por otro lado la oficina de sistema vela por el correcto funcionamiento de estos.</t>
  </si>
  <si>
    <t>CERRADO</t>
  </si>
  <si>
    <t>SI SE ESTABLECE EFICACIA DE LA ACCIÓN, TENIENDO EN CUENTA QUE YA SE ENCUENTRAN LOS CANALES EFECTIVOS DE COMUNICACIÓN DE VENTANILLA VIRTUAL PARA ATENCIÓN AL CIUDADANO.</t>
  </si>
  <si>
    <t xml:space="preserve">A la fecha de seguimiento se evidencia que el proceso realizó, el inventario de equipos de computo con sus caracteristicas con el fin de determinar los procedimientos para mantenimiento o cambio. Se encuentra en proceso el levantamiento de inventario de obsolecencia de equipos. </t>
  </si>
  <si>
    <t>a la fecha de seguimiento se evidencia que La entidad de acuerdo a los analisis y evaluación de riesgos, ha seleccionado estrategias de continuidad para el proceso de TICS.</t>
  </si>
  <si>
    <t>a la fecha de seguimiento se evidencia que La entidad actualmente se encuentra en la actualización del analisis de riesgos y tiene el plan de contingencia TICS.</t>
  </si>
  <si>
    <t>a la fecha de seguimiento se evidencia que El proceso de Gestión TICS, realizo el plan de mantenimiento y fue enviado a revisión.</t>
  </si>
  <si>
    <t>a la fecha de seguimiento se evidencia que Se Realizaron Mesas de trabajo de acuerdo a la programacion establecida y enviada mediante correo electronico el dia 01/02/2018, evidencia que se encuentra en el correo electronico demaf@fondo. se realizo el levantamiento de informacion con el proceso de Talento Humano que se encontraba pendiente para el esquema de publicación.</t>
  </si>
  <si>
    <t>SI SE ESTABLECE EFICACIA DE LA ACCIÓN TENIENDO ENCUENTA QUE, EL PROCESO REALIZÓ LAS GESTIONES NECESARIAS PARA REALIZAR LAS MESAS DE TRABAJO CON CADA UNO DE LOS PROCESOS PARA ESTABLECER LA INFORMACIÓN QUE SE DBEN PUBLICAR EN LAPAGINA WEB.</t>
  </si>
  <si>
    <t>a la fecha de seguimiento se evidencia que Durante el semestre de la vigencia no se avanzo en la actualizacion de los indicadores del proceso de medicion  y mejora, para el presente semestre se buscara una nueva estrategia que permita la actualizacion y ajustes de los indicadores del proceso de medicion y mejora.</t>
  </si>
  <si>
    <t>a la fecha de seguimiento se evidencia que Durante el I semestre de la vigencia no se avanzo en la actualizacion de los indicadores del proceso de medicion  y mejora, para el presente semestre se buscara una nueva estrategia que permita la actualizacion y ajustes de los indicadores del proceso de medicion y mejora.</t>
  </si>
  <si>
    <t xml:space="preserve">A la fecha de seguimiento, el proceso de recursos financieros,  efectuó solicitud de actualización de las TRD de la Subdirección Financiera mediante memorandos No. SFI-20184000023223 del 02 de marzo de 2018 y SFI-20184000029673 del 21 de marzo de 2018. Queda pendiente efectuar mesa de trabajo con el GIT de Atención al Ciudadano y Gestión Documental en el mes de mayo de 2018 de acuerdo a cronograma establecido en Memorando No. GUD -20182200019653 del 22 de Febrero de 2018.Las evidencias se encuentran en la carpeta soporte de la Subdirección Financiera </t>
  </si>
  <si>
    <t>a la fecha de seguimiento se evidencia que Se efectuó la solicitud de creación de 03 indicadores Estratégicos de la Subdirección Financiera y se entregaron a la Oficina Asesora de Planeación y Sistemas el dia 27 de Marzo de 2018; así mismo mediante Memorando No. SFI-20184000022603 del 01 de Marzo de 2018 se propusieron 04 indicadores para el GIT de Contabilidad para su correspondiente revisión y definición.</t>
  </si>
  <si>
    <t>a la fecha de seguimiento se evidencia, Se ha efectuado avance  y  se  realizo   los   ajustes  correspondientes  yajaira@fondo , correo enviado  con  fecha   16/05/2018 , en razón a que se encuentra pendiente de   trazabilidad  por  parte  del  GIT Tesorería , para definir la fecha de presentación de las conciliaciones bancarias del GIT de Contabilidad al GIT de Tesorería y  asi  continuar  con   su  tramite  correspondiente.</t>
  </si>
  <si>
    <t>A la  fecha de seguimiento se evidencia que el proceo no ha avnazado en la actividad desde la vigencia 2017.</t>
  </si>
  <si>
    <t>A la  fecha de seguimiento se evidencia que el proceo no ha avnazado en la actividad desde el segundo semestre del 2017.</t>
  </si>
  <si>
    <t>MARIA FRAGOZ</t>
  </si>
  <si>
    <t xml:space="preserve">se evidenció que la fincha de caracterización se encuentra en ajuste por parte de la oficina de control interno. </t>
  </si>
  <si>
    <t xml:space="preserve">NO </t>
  </si>
  <si>
    <t xml:space="preserve">Se evidencia que el grupo de trabajo de Control Interno,  la fecha no ha recibido respuesta por parte de la dirección general, se han enviado memorandos solicitando personal para efectuar dichas funciones, teniendo en cuenta que solo se encuentra con dos profesionales y no han podido ejecutar dicha tarea. </t>
  </si>
  <si>
    <t>ISVAN OVALLE</t>
  </si>
</sst>
</file>

<file path=xl/styles.xml><?xml version="1.0" encoding="utf-8"?>
<styleSheet xmlns="http://schemas.openxmlformats.org/spreadsheetml/2006/main">
  <numFmts count="4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dd/mm/yyyy;@"/>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d&quot; de &quot;mmmm&quot; de &quot;yyyy"/>
    <numFmt numFmtId="192" formatCode="0.000"/>
    <numFmt numFmtId="193" formatCode="0.0"/>
    <numFmt numFmtId="194" formatCode="mmm\-yyyy"/>
    <numFmt numFmtId="195" formatCode="0.00_);\(0.00\)"/>
    <numFmt numFmtId="196" formatCode="0_);\(0\)"/>
    <numFmt numFmtId="197" formatCode="0.0_);\(0.0\)"/>
    <numFmt numFmtId="198" formatCode="[$-C0A]dddd\,\ d&quot; de &quot;mmmm&quot; de &quot;yyyy"/>
    <numFmt numFmtId="199" formatCode="#,##0.0_);\(#,##0.0\)"/>
    <numFmt numFmtId="200" formatCode="#,##0.0"/>
  </numFmts>
  <fonts count="73">
    <font>
      <sz val="10"/>
      <name val="Arial"/>
      <family val="2"/>
    </font>
    <font>
      <sz val="11"/>
      <color indexed="8"/>
      <name val="Calibri"/>
      <family val="2"/>
    </font>
    <font>
      <b/>
      <sz val="10"/>
      <name val="Arial Narrow"/>
      <family val="2"/>
    </font>
    <font>
      <b/>
      <i/>
      <sz val="10"/>
      <name val="Arial"/>
      <family val="2"/>
    </font>
    <font>
      <b/>
      <sz val="10"/>
      <name val="Arial"/>
      <family val="2"/>
    </font>
    <font>
      <sz val="10"/>
      <name val="Arial Narrow"/>
      <family val="2"/>
    </font>
    <font>
      <b/>
      <sz val="10"/>
      <color indexed="23"/>
      <name val="Arial Narrow"/>
      <family val="2"/>
    </font>
    <font>
      <b/>
      <sz val="6"/>
      <name val="Arial Narrow"/>
      <family val="2"/>
    </font>
    <font>
      <b/>
      <sz val="8"/>
      <name val="Arial Narrow"/>
      <family val="2"/>
    </font>
    <font>
      <sz val="10"/>
      <color indexed="8"/>
      <name val="Arial Narrow"/>
      <family val="2"/>
    </font>
    <font>
      <sz val="9"/>
      <name val="Arial Narrow"/>
      <family val="2"/>
    </font>
    <font>
      <sz val="9"/>
      <name val="Tahoma"/>
      <family val="2"/>
    </font>
    <font>
      <b/>
      <sz val="9"/>
      <name val="Tahoma"/>
      <family val="2"/>
    </font>
    <font>
      <sz val="11"/>
      <name val="Arial Narrow"/>
      <family val="2"/>
    </font>
    <font>
      <sz val="12"/>
      <name val="Arial Narrow"/>
      <family val="2"/>
    </font>
    <font>
      <sz val="14"/>
      <name val="Arial Narrow"/>
      <family val="2"/>
    </font>
    <font>
      <sz val="16"/>
      <name val="Arial Narrow"/>
      <family val="2"/>
    </font>
    <font>
      <b/>
      <sz val="14"/>
      <name val="Arial Narrow"/>
      <family val="2"/>
    </font>
    <font>
      <b/>
      <sz val="11"/>
      <name val="Arial Narrow"/>
      <family val="2"/>
    </font>
    <font>
      <b/>
      <i/>
      <sz val="10"/>
      <name val="Arial Narrow"/>
      <family val="2"/>
    </font>
    <font>
      <sz val="8"/>
      <name val="Arial Narrow"/>
      <family val="2"/>
    </font>
    <font>
      <b/>
      <sz val="9"/>
      <name val="Arial Narrow"/>
      <family val="2"/>
    </font>
    <font>
      <i/>
      <sz val="10"/>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10"/>
      <name val="Arial"/>
      <family val="2"/>
    </font>
    <font>
      <i/>
      <sz val="10"/>
      <color indexed="36"/>
      <name val="Arial"/>
      <family val="2"/>
    </font>
    <font>
      <sz val="10"/>
      <color indexed="10"/>
      <name val="Arial Narrow"/>
      <family val="2"/>
    </font>
    <font>
      <sz val="11"/>
      <color indexed="10"/>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b/>
      <sz val="10"/>
      <color theme="0" tint="-0.4999699890613556"/>
      <name val="Arial Narrow"/>
      <family val="2"/>
    </font>
    <font>
      <sz val="10"/>
      <color theme="1"/>
      <name val="Arial Narrow"/>
      <family val="2"/>
    </font>
    <font>
      <sz val="10"/>
      <color rgb="FFFF0000"/>
      <name val="Arial"/>
      <family val="2"/>
    </font>
    <font>
      <i/>
      <sz val="10"/>
      <color rgb="FF7030A0"/>
      <name val="Arial"/>
      <family val="2"/>
    </font>
    <font>
      <sz val="10"/>
      <color rgb="FFFF0000"/>
      <name val="Arial Narrow"/>
      <family val="2"/>
    </font>
    <font>
      <sz val="11"/>
      <color rgb="FFFF0000"/>
      <name val="Arial Narrow"/>
      <family val="2"/>
    </font>
    <font>
      <b/>
      <sz val="10"/>
      <color theme="1" tint="0.49998000264167786"/>
      <name val="Arial Narrow"/>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6" tint="-0.24997000396251678"/>
        <bgColor indexed="64"/>
      </patternFill>
    </fill>
    <fill>
      <patternFill patternType="solid">
        <fgColor rgb="FF00FF0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92D050"/>
        <bgColor indexed="6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theme="3" tint="-0.4999699890613556"/>
      </left>
      <right style="double">
        <color theme="3" tint="-0.4999699890613556"/>
      </right>
      <top style="double">
        <color theme="3" tint="-0.4999699890613556"/>
      </top>
      <bottom style="double">
        <color theme="3" tint="-0.4999699890613556"/>
      </bottom>
    </border>
    <border>
      <left style="double">
        <color theme="7" tint="-0.24993999302387238"/>
      </left>
      <right style="double">
        <color theme="7" tint="-0.24993999302387238"/>
      </right>
      <top style="double">
        <color theme="7" tint="-0.24993999302387238"/>
      </top>
      <bottom style="double">
        <color theme="7" tint="-0.24993999302387238"/>
      </bottom>
    </border>
    <border>
      <left style="medium"/>
      <right/>
      <top style="medium"/>
      <bottom style="medium"/>
    </border>
    <border>
      <left style="double"/>
      <right style="double"/>
      <top style="double"/>
      <bottom style="double"/>
    </border>
    <border>
      <left style="double"/>
      <right/>
      <top style="double"/>
      <bottom/>
    </border>
    <border>
      <left style="double"/>
      <right/>
      <top/>
      <bottom/>
    </border>
    <border>
      <left style="double"/>
      <right/>
      <top/>
      <bottom style="double"/>
    </border>
    <border>
      <left style="double">
        <color theme="7" tint="-0.24993999302387238"/>
      </left>
      <right style="double">
        <color theme="7" tint="-0.24993999302387238"/>
      </right>
      <top style="double">
        <color theme="7" tint="-0.24993999302387238"/>
      </top>
      <bottom/>
    </border>
    <border>
      <left style="double">
        <color theme="7" tint="-0.24993999302387238"/>
      </left>
      <right style="double">
        <color theme="7" tint="-0.24993999302387238"/>
      </right>
      <top/>
      <bottom style="double">
        <color theme="7" tint="-0.24993999302387238"/>
      </bottom>
    </border>
    <border>
      <left style="double">
        <color theme="7"/>
      </left>
      <right style="double">
        <color theme="7"/>
      </right>
      <top style="double">
        <color theme="7"/>
      </top>
      <bottom style="double">
        <color theme="7"/>
      </bottom>
    </border>
    <border>
      <left style="double">
        <color theme="7"/>
      </left>
      <right style="double">
        <color theme="7"/>
      </right>
      <top/>
      <bottom style="double">
        <color theme="7"/>
      </bottom>
    </border>
    <border>
      <left style="double">
        <color theme="7" tint="-0.24993999302387238"/>
      </left>
      <right style="double">
        <color theme="7" tint="-0.24993999302387238"/>
      </right>
      <top style="double">
        <color theme="7" tint="-0.24993999302387238"/>
      </top>
      <bottom style="thin"/>
    </border>
    <border>
      <left style="double">
        <color theme="7" tint="-0.24993999302387238"/>
      </left>
      <right style="double">
        <color theme="7" tint="-0.24993999302387238"/>
      </right>
      <top/>
      <bottom/>
    </border>
    <border>
      <left style="double">
        <color theme="7"/>
      </left>
      <right style="double">
        <color theme="7"/>
      </right>
      <top style="double">
        <color theme="7"/>
      </top>
      <bottom/>
    </border>
    <border>
      <left style="double">
        <color theme="7" tint="-0.24993999302387238"/>
      </left>
      <right>
        <color indexed="63"/>
      </right>
      <top>
        <color indexed="63"/>
      </top>
      <bottom>
        <color indexed="63"/>
      </bottom>
    </border>
    <border>
      <left>
        <color indexed="63"/>
      </left>
      <right style="double">
        <color theme="7" tint="-0.24993999302387238"/>
      </right>
      <top>
        <color indexed="63"/>
      </top>
      <bottom style="double">
        <color theme="7" tint="-0.24993999302387238"/>
      </bottom>
    </border>
    <border>
      <left style="double">
        <color theme="3" tint="-0.4999699890613556"/>
      </left>
      <right/>
      <top style="double">
        <color theme="3" tint="-0.4999699890613556"/>
      </top>
      <bottom style="double">
        <color theme="3" tint="-0.4999699890613556"/>
      </bottom>
    </border>
    <border>
      <left/>
      <right/>
      <top style="double">
        <color theme="3" tint="-0.4999699890613556"/>
      </top>
      <bottom style="double">
        <color theme="3" tint="-0.4999699890613556"/>
      </bottom>
    </border>
    <border>
      <left/>
      <right style="double">
        <color theme="3" tint="-0.4999699890613556"/>
      </right>
      <top style="double">
        <color theme="3" tint="-0.4999699890613556"/>
      </top>
      <bottom style="double">
        <color theme="3" tint="-0.4999699890613556"/>
      </bottom>
    </border>
    <border>
      <left style="double"/>
      <right/>
      <top style="double"/>
      <bottom style="double"/>
    </border>
    <border>
      <left/>
      <right/>
      <top style="double"/>
      <bottom style="double"/>
    </border>
    <border>
      <left/>
      <right style="double"/>
      <top style="double"/>
      <bottom style="double"/>
    </border>
    <border>
      <left/>
      <right style="double"/>
      <top style="double"/>
      <bottom/>
    </border>
    <border>
      <left/>
      <right style="double"/>
      <top/>
      <bottom/>
    </border>
    <border>
      <left/>
      <right style="double"/>
      <top/>
      <bottom style="double"/>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style="medium"/>
      <bottom/>
    </border>
    <border>
      <left/>
      <right/>
      <top/>
      <bottom style="medium"/>
    </border>
    <border>
      <left/>
      <right style="medium"/>
      <top style="medium"/>
      <bottom style="medium"/>
    </border>
    <border>
      <left>
        <color indexed="63"/>
      </left>
      <right>
        <color indexed="63"/>
      </right>
      <top style="medium"/>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3" fillId="0" borderId="8" applyNumberFormat="0" applyFill="0" applyAlignment="0" applyProtection="0"/>
    <xf numFmtId="0" fontId="64" fillId="0" borderId="9" applyNumberFormat="0" applyFill="0" applyAlignment="0" applyProtection="0"/>
  </cellStyleXfs>
  <cellXfs count="482">
    <xf numFmtId="0" fontId="0" fillId="0" borderId="0" xfId="0" applyAlignment="1">
      <alignment/>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0" fillId="0" borderId="0" xfId="0" applyAlignment="1" applyProtection="1">
      <alignment/>
      <protection/>
    </xf>
    <xf numFmtId="0" fontId="2" fillId="14" borderId="11" xfId="0" applyFont="1" applyFill="1" applyBorder="1" applyAlignment="1" applyProtection="1">
      <alignment horizontal="center" vertical="center" wrapText="1"/>
      <protection/>
    </xf>
    <xf numFmtId="0" fontId="2" fillId="0" borderId="12" xfId="0" applyFont="1" applyBorder="1" applyAlignment="1" applyProtection="1">
      <alignment horizontal="left" vertical="center" wrapText="1"/>
      <protection/>
    </xf>
    <xf numFmtId="0" fontId="2" fillId="0" borderId="13" xfId="0" applyFont="1" applyBorder="1" applyAlignment="1">
      <alignment horizontal="center" vertical="center"/>
    </xf>
    <xf numFmtId="0" fontId="0" fillId="38" borderId="0" xfId="0" applyFill="1" applyAlignment="1" applyProtection="1">
      <alignment/>
      <protection/>
    </xf>
    <xf numFmtId="0" fontId="0" fillId="0" borderId="0" xfId="0" applyAlignment="1" applyProtection="1">
      <alignment horizontal="center"/>
      <protection/>
    </xf>
    <xf numFmtId="0" fontId="2" fillId="14" borderId="11" xfId="0" applyFont="1" applyFill="1" applyBorder="1" applyAlignment="1" applyProtection="1">
      <alignment horizontal="center" vertical="center" wrapText="1"/>
      <protection/>
    </xf>
    <xf numFmtId="0" fontId="2" fillId="14" borderId="11" xfId="0"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2" fillId="14" borderId="11" xfId="0" applyFont="1" applyFill="1" applyBorder="1" applyAlignment="1" applyProtection="1">
      <alignment horizontal="center" vertical="center" wrapText="1"/>
      <protection/>
    </xf>
    <xf numFmtId="0" fontId="2" fillId="0" borderId="13" xfId="0" applyFont="1" applyBorder="1" applyAlignment="1" applyProtection="1">
      <alignment horizontal="center"/>
      <protection/>
    </xf>
    <xf numFmtId="0" fontId="2" fillId="14" borderId="11" xfId="0" applyFont="1" applyFill="1" applyBorder="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wrapText="1"/>
      <protection/>
    </xf>
    <xf numFmtId="0" fontId="65" fillId="0" borderId="14" xfId="0" applyFont="1" applyBorder="1" applyAlignment="1" applyProtection="1">
      <alignment horizontal="center" vertical="center"/>
      <protection/>
    </xf>
    <xf numFmtId="0" fontId="65" fillId="0" borderId="15"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0" fillId="0" borderId="0" xfId="0" applyFill="1" applyBorder="1" applyAlignment="1" applyProtection="1">
      <alignment wrapText="1"/>
      <protection/>
    </xf>
    <xf numFmtId="0" fontId="0" fillId="39" borderId="0" xfId="0" applyFill="1" applyAlignment="1" applyProtection="1">
      <alignment/>
      <protection/>
    </xf>
    <xf numFmtId="0" fontId="5" fillId="19" borderId="11" xfId="0" applyFont="1" applyFill="1" applyBorder="1" applyAlignment="1" applyProtection="1">
      <alignment horizontal="justify" vertical="center" wrapText="1"/>
      <protection/>
    </xf>
    <xf numFmtId="0" fontId="2" fillId="19" borderId="11" xfId="0" applyFont="1" applyFill="1" applyBorder="1" applyAlignment="1" applyProtection="1">
      <alignment horizontal="center" vertical="center" wrapText="1"/>
      <protection/>
    </xf>
    <xf numFmtId="14" fontId="2" fillId="19" borderId="11" xfId="0" applyNumberFormat="1" applyFont="1" applyFill="1" applyBorder="1" applyAlignment="1" applyProtection="1">
      <alignment horizontal="center" vertical="center" wrapText="1"/>
      <protection/>
    </xf>
    <xf numFmtId="0" fontId="0" fillId="19" borderId="0" xfId="0" applyFill="1" applyAlignment="1" applyProtection="1">
      <alignment/>
      <protection/>
    </xf>
    <xf numFmtId="0" fontId="5" fillId="19" borderId="11" xfId="0" applyFont="1" applyFill="1" applyBorder="1" applyAlignment="1" applyProtection="1">
      <alignment horizontal="center" vertical="center" wrapText="1"/>
      <protection/>
    </xf>
    <xf numFmtId="0" fontId="0" fillId="38" borderId="0" xfId="0" applyFill="1" applyAlignment="1" applyProtection="1">
      <alignment/>
      <protection/>
    </xf>
    <xf numFmtId="0" fontId="0" fillId="9" borderId="0" xfId="0" applyFill="1" applyAlignment="1" applyProtection="1">
      <alignment/>
      <protection/>
    </xf>
    <xf numFmtId="0" fontId="0" fillId="38" borderId="0" xfId="0" applyFill="1" applyAlignment="1" applyProtection="1">
      <alignment/>
      <protection/>
    </xf>
    <xf numFmtId="0" fontId="5" fillId="3" borderId="11" xfId="0" applyFont="1" applyFill="1" applyBorder="1" applyAlignment="1" applyProtection="1">
      <alignment horizontal="center" vertical="center" wrapText="1"/>
      <protection/>
    </xf>
    <xf numFmtId="186" fontId="5" fillId="3" borderId="11" xfId="0" applyNumberFormat="1" applyFont="1" applyFill="1" applyBorder="1" applyAlignment="1" applyProtection="1">
      <alignment horizontal="center" vertical="center" wrapText="1"/>
      <protection/>
    </xf>
    <xf numFmtId="0" fontId="66" fillId="9" borderId="11" xfId="57" applyFont="1" applyFill="1" applyBorder="1" applyAlignment="1" applyProtection="1">
      <alignment horizontal="center" vertical="center"/>
      <protection/>
    </xf>
    <xf numFmtId="14" fontId="66" fillId="9" borderId="11" xfId="57" applyNumberFormat="1" applyFont="1" applyFill="1" applyBorder="1" applyAlignment="1" applyProtection="1">
      <alignment horizontal="center" vertical="center"/>
      <protection/>
    </xf>
    <xf numFmtId="0" fontId="5" fillId="9" borderId="11" xfId="0" applyFont="1" applyFill="1" applyBorder="1" applyAlignment="1" applyProtection="1">
      <alignment horizontal="justify" vertical="center" wrapText="1"/>
      <protection/>
    </xf>
    <xf numFmtId="14" fontId="66" fillId="12" borderId="11" xfId="57" applyNumberFormat="1" applyFont="1" applyFill="1" applyBorder="1" applyAlignment="1" applyProtection="1">
      <alignment horizontal="center" vertical="center"/>
      <protection/>
    </xf>
    <xf numFmtId="14" fontId="5" fillId="12" borderId="11" xfId="0" applyNumberFormat="1" applyFont="1" applyFill="1" applyBorder="1" applyAlignment="1" applyProtection="1">
      <alignment horizontal="center" vertical="center" wrapText="1"/>
      <protection/>
    </xf>
    <xf numFmtId="0" fontId="5" fillId="12" borderId="11" xfId="0" applyFont="1" applyFill="1" applyBorder="1" applyAlignment="1" applyProtection="1">
      <alignment horizontal="center" vertical="center" wrapText="1"/>
      <protection/>
    </xf>
    <xf numFmtId="0" fontId="5" fillId="12" borderId="11" xfId="0" applyFont="1" applyFill="1" applyBorder="1" applyAlignment="1" applyProtection="1">
      <alignment horizontal="justify" vertical="center" wrapText="1"/>
      <protection/>
    </xf>
    <xf numFmtId="186" fontId="5" fillId="12" borderId="11" xfId="0" applyNumberFormat="1" applyFont="1" applyFill="1" applyBorder="1" applyAlignment="1" applyProtection="1">
      <alignment horizontal="center" vertical="center" wrapText="1"/>
      <protection/>
    </xf>
    <xf numFmtId="14" fontId="66" fillId="13" borderId="11" xfId="57" applyNumberFormat="1" applyFont="1" applyFill="1" applyBorder="1" applyAlignment="1" applyProtection="1">
      <alignment horizontal="center" vertical="center"/>
      <protection/>
    </xf>
    <xf numFmtId="0" fontId="5" fillId="13" borderId="11" xfId="0" applyFont="1" applyFill="1" applyBorder="1" applyAlignment="1" applyProtection="1">
      <alignment horizontal="justify" vertical="center" wrapText="1"/>
      <protection/>
    </xf>
    <xf numFmtId="0" fontId="5" fillId="13" borderId="11" xfId="0" applyNumberFormat="1" applyFont="1" applyFill="1" applyBorder="1" applyAlignment="1" applyProtection="1">
      <alignment horizontal="center" vertical="center" wrapText="1"/>
      <protection/>
    </xf>
    <xf numFmtId="186" fontId="5" fillId="11" borderId="11" xfId="0" applyNumberFormat="1" applyFont="1" applyFill="1" applyBorder="1" applyAlignment="1" applyProtection="1">
      <alignment horizontal="center" vertical="center" wrapText="1"/>
      <protection/>
    </xf>
    <xf numFmtId="14" fontId="5" fillId="11" borderId="17" xfId="0" applyNumberFormat="1" applyFont="1" applyFill="1" applyBorder="1" applyAlignment="1" applyProtection="1">
      <alignment horizontal="center" vertical="center" wrapText="1"/>
      <protection/>
    </xf>
    <xf numFmtId="0" fontId="5" fillId="11" borderId="17" xfId="57" applyFont="1" applyFill="1" applyBorder="1" applyAlignment="1" applyProtection="1">
      <alignment horizontal="center" vertical="center" wrapText="1"/>
      <protection/>
    </xf>
    <xf numFmtId="0" fontId="5" fillId="3" borderId="17" xfId="57" applyFont="1" applyFill="1" applyBorder="1" applyAlignment="1" applyProtection="1">
      <alignment horizontal="center" vertical="center" wrapText="1"/>
      <protection/>
    </xf>
    <xf numFmtId="0" fontId="5" fillId="3" borderId="11" xfId="57" applyFont="1" applyFill="1" applyBorder="1" applyAlignment="1" applyProtection="1">
      <alignment horizontal="center" vertical="center" wrapText="1"/>
      <protection/>
    </xf>
    <xf numFmtId="186" fontId="5" fillId="3" borderId="18" xfId="0" applyNumberFormat="1" applyFont="1" applyFill="1" applyBorder="1" applyAlignment="1" applyProtection="1">
      <alignment horizontal="center" vertical="center" wrapText="1"/>
      <protection/>
    </xf>
    <xf numFmtId="14" fontId="5" fillId="11" borderId="17" xfId="57" applyNumberFormat="1" applyFont="1" applyFill="1" applyBorder="1" applyAlignment="1" applyProtection="1">
      <alignment horizontal="center" vertical="center" wrapText="1"/>
      <protection/>
    </xf>
    <xf numFmtId="0" fontId="66" fillId="11" borderId="17" xfId="0" applyFont="1" applyFill="1" applyBorder="1" applyAlignment="1" applyProtection="1">
      <alignment horizontal="center" vertical="center" wrapText="1"/>
      <protection/>
    </xf>
    <xf numFmtId="0" fontId="66" fillId="12" borderId="11" xfId="57" applyFont="1" applyFill="1" applyBorder="1" applyAlignment="1" applyProtection="1">
      <alignment horizontal="center" vertical="center" wrapText="1"/>
      <protection/>
    </xf>
    <xf numFmtId="0" fontId="2" fillId="0" borderId="13" xfId="0" applyFont="1" applyBorder="1" applyAlignment="1">
      <alignment horizontal="center"/>
    </xf>
    <xf numFmtId="196" fontId="0" fillId="0" borderId="0" xfId="0" applyNumberFormat="1" applyAlignment="1" applyProtection="1">
      <alignment/>
      <protection/>
    </xf>
    <xf numFmtId="0" fontId="0" fillId="38" borderId="0" xfId="0" applyFill="1" applyAlignment="1" applyProtection="1">
      <alignment/>
      <protection/>
    </xf>
    <xf numFmtId="0" fontId="5" fillId="13" borderId="11" xfId="0"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0" fontId="0" fillId="11" borderId="0" xfId="0" applyFill="1" applyAlignment="1" applyProtection="1">
      <alignment/>
      <protection/>
    </xf>
    <xf numFmtId="0" fontId="5" fillId="19" borderId="18" xfId="0" applyFont="1" applyFill="1" applyBorder="1" applyAlignment="1" applyProtection="1">
      <alignment horizontal="center" vertical="center" wrapText="1"/>
      <protection/>
    </xf>
    <xf numFmtId="0" fontId="5" fillId="11" borderId="11" xfId="0" applyFont="1" applyFill="1" applyBorder="1" applyAlignment="1" applyProtection="1">
      <alignment horizontal="justify" vertical="center" wrapText="1"/>
      <protection/>
    </xf>
    <xf numFmtId="0" fontId="5" fillId="11" borderId="11" xfId="0" applyFont="1" applyFill="1" applyBorder="1" applyAlignment="1" applyProtection="1">
      <alignment horizontal="center" vertical="center" wrapText="1"/>
      <protection/>
    </xf>
    <xf numFmtId="0" fontId="66" fillId="11" borderId="11" xfId="57" applyFont="1" applyFill="1" applyBorder="1" applyAlignment="1" applyProtection="1">
      <alignment horizontal="center" vertical="center"/>
      <protection/>
    </xf>
    <xf numFmtId="0" fontId="5" fillId="40" borderId="19" xfId="0" applyFont="1" applyFill="1" applyBorder="1" applyAlignment="1" applyProtection="1">
      <alignment horizontal="center" vertical="center" wrapText="1"/>
      <protection/>
    </xf>
    <xf numFmtId="0" fontId="5" fillId="40" borderId="19" xfId="0" applyFont="1" applyFill="1" applyBorder="1" applyAlignment="1" applyProtection="1">
      <alignment horizontal="justify" vertical="center" wrapText="1"/>
      <protection/>
    </xf>
    <xf numFmtId="0" fontId="0" fillId="40" borderId="0" xfId="0" applyFill="1" applyAlignment="1" applyProtection="1">
      <alignment/>
      <protection/>
    </xf>
    <xf numFmtId="0" fontId="5" fillId="40" borderId="11" xfId="0" applyFont="1" applyFill="1" applyBorder="1" applyAlignment="1" applyProtection="1">
      <alignment horizontal="center" vertical="center" wrapText="1"/>
      <protection/>
    </xf>
    <xf numFmtId="0" fontId="5" fillId="40" borderId="11" xfId="0" applyFont="1" applyFill="1" applyBorder="1" applyAlignment="1" applyProtection="1">
      <alignment horizontal="justify" vertical="center" wrapText="1"/>
      <protection/>
    </xf>
    <xf numFmtId="0" fontId="0" fillId="40" borderId="11" xfId="0" applyFill="1" applyBorder="1" applyAlignment="1" applyProtection="1">
      <alignment horizontal="center" vertical="center"/>
      <protection/>
    </xf>
    <xf numFmtId="0" fontId="13" fillId="40" borderId="19" xfId="0" applyFont="1" applyFill="1" applyBorder="1" applyAlignment="1" applyProtection="1">
      <alignment horizontal="justify" vertical="center" wrapText="1"/>
      <protection/>
    </xf>
    <xf numFmtId="0" fontId="5" fillId="40" borderId="20" xfId="0" applyFont="1" applyFill="1" applyBorder="1" applyAlignment="1" applyProtection="1">
      <alignment horizontal="center" vertical="center" wrapText="1"/>
      <protection/>
    </xf>
    <xf numFmtId="0" fontId="5" fillId="40" borderId="20" xfId="0" applyFont="1" applyFill="1" applyBorder="1" applyAlignment="1" applyProtection="1">
      <alignment horizontal="justify" vertical="center" wrapText="1"/>
      <protection/>
    </xf>
    <xf numFmtId="0" fontId="13" fillId="40" borderId="20" xfId="0" applyFont="1" applyFill="1" applyBorder="1" applyAlignment="1" applyProtection="1">
      <alignment horizontal="justify" vertical="center" wrapText="1"/>
      <protection/>
    </xf>
    <xf numFmtId="0" fontId="0" fillId="40" borderId="0" xfId="0" applyFill="1" applyBorder="1" applyAlignment="1" applyProtection="1">
      <alignment/>
      <protection/>
    </xf>
    <xf numFmtId="0" fontId="0" fillId="11" borderId="11" xfId="0" applyFill="1" applyBorder="1" applyAlignment="1" applyProtection="1">
      <alignment horizontal="center" vertical="center"/>
      <protection/>
    </xf>
    <xf numFmtId="0" fontId="0" fillId="3" borderId="11" xfId="0" applyFill="1" applyBorder="1" applyAlignment="1" applyProtection="1">
      <alignment horizontal="center" vertical="center"/>
      <protection/>
    </xf>
    <xf numFmtId="0" fontId="0" fillId="3" borderId="0" xfId="0" applyFill="1" applyAlignment="1" applyProtection="1">
      <alignment/>
      <protection/>
    </xf>
    <xf numFmtId="0" fontId="5" fillId="3" borderId="19" xfId="0" applyFont="1" applyFill="1" applyBorder="1" applyAlignment="1" applyProtection="1">
      <alignment horizontal="center" vertical="center" wrapText="1"/>
      <protection/>
    </xf>
    <xf numFmtId="0" fontId="5" fillId="3" borderId="19" xfId="0" applyFont="1" applyFill="1" applyBorder="1" applyAlignment="1" applyProtection="1">
      <alignment horizontal="justify" vertical="center" wrapText="1"/>
      <protection/>
    </xf>
    <xf numFmtId="0" fontId="66" fillId="40" borderId="11" xfId="57" applyFont="1" applyFill="1" applyBorder="1" applyAlignment="1" applyProtection="1">
      <alignment horizontal="center" vertical="center"/>
      <protection/>
    </xf>
    <xf numFmtId="14" fontId="66" fillId="40" borderId="11" xfId="57" applyNumberFormat="1" applyFont="1" applyFill="1" applyBorder="1" applyAlignment="1" applyProtection="1">
      <alignment horizontal="center" vertical="center"/>
      <protection/>
    </xf>
    <xf numFmtId="0" fontId="5" fillId="9" borderId="19" xfId="0" applyFont="1" applyFill="1" applyBorder="1" applyAlignment="1" applyProtection="1">
      <alignment horizontal="center" vertical="center" wrapText="1"/>
      <protection/>
    </xf>
    <xf numFmtId="0" fontId="5" fillId="9" borderId="19" xfId="0" applyFont="1" applyFill="1" applyBorder="1" applyAlignment="1" applyProtection="1">
      <alignment horizontal="justify" vertical="center" wrapText="1"/>
      <protection/>
    </xf>
    <xf numFmtId="0" fontId="5" fillId="9" borderId="19" xfId="0" applyNumberFormat="1" applyFont="1" applyFill="1" applyBorder="1" applyAlignment="1" applyProtection="1">
      <alignment horizontal="justify" vertical="center" wrapText="1"/>
      <protection/>
    </xf>
    <xf numFmtId="0" fontId="0" fillId="9" borderId="11" xfId="0" applyFill="1" applyBorder="1" applyAlignment="1" applyProtection="1">
      <alignment horizontal="center" vertical="center"/>
      <protection/>
    </xf>
    <xf numFmtId="0" fontId="0" fillId="9" borderId="11" xfId="0" applyFont="1" applyFill="1" applyBorder="1" applyAlignment="1" applyProtection="1">
      <alignment horizontal="center" vertical="center"/>
      <protection/>
    </xf>
    <xf numFmtId="0" fontId="0" fillId="13" borderId="0" xfId="0" applyFill="1" applyAlignment="1" applyProtection="1">
      <alignment/>
      <protection/>
    </xf>
    <xf numFmtId="0" fontId="5" fillId="11" borderId="19" xfId="0" applyFont="1" applyFill="1" applyBorder="1" applyAlignment="1" applyProtection="1">
      <alignment horizontal="center" vertical="center" wrapText="1"/>
      <protection/>
    </xf>
    <xf numFmtId="0" fontId="5" fillId="11" borderId="19" xfId="0" applyFont="1" applyFill="1" applyBorder="1" applyAlignment="1" applyProtection="1">
      <alignment horizontal="justify" vertical="center" wrapText="1"/>
      <protection/>
    </xf>
    <xf numFmtId="0" fontId="15" fillId="9" borderId="19" xfId="0" applyNumberFormat="1" applyFont="1" applyFill="1" applyBorder="1" applyAlignment="1" applyProtection="1">
      <alignment horizontal="justify" vertical="center" wrapText="1"/>
      <protection/>
    </xf>
    <xf numFmtId="0" fontId="0" fillId="9" borderId="11"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9" xfId="0" applyFont="1" applyFill="1" applyBorder="1" applyAlignment="1" applyProtection="1">
      <alignment horizontal="justify" vertical="center" wrapText="1"/>
      <protection/>
    </xf>
    <xf numFmtId="0" fontId="0" fillId="33" borderId="0" xfId="0" applyFill="1" applyAlignment="1" applyProtection="1">
      <alignment/>
      <protection/>
    </xf>
    <xf numFmtId="0" fontId="5" fillId="13" borderId="19" xfId="0" applyFont="1" applyFill="1" applyBorder="1" applyAlignment="1" applyProtection="1">
      <alignment horizontal="center" vertical="center" wrapText="1"/>
      <protection/>
    </xf>
    <xf numFmtId="0" fontId="5" fillId="13" borderId="19" xfId="0" applyFont="1" applyFill="1" applyBorder="1" applyAlignment="1" applyProtection="1">
      <alignment horizontal="justify" vertical="center" wrapText="1"/>
      <protection/>
    </xf>
    <xf numFmtId="0" fontId="0" fillId="13" borderId="11" xfId="0" applyFill="1" applyBorder="1" applyAlignment="1" applyProtection="1">
      <alignment horizontal="center" vertical="center"/>
      <protection/>
    </xf>
    <xf numFmtId="0" fontId="5" fillId="2" borderId="11" xfId="0" applyFont="1" applyFill="1" applyBorder="1" applyAlignment="1" applyProtection="1">
      <alignment horizontal="justify" vertical="center" wrapText="1"/>
      <protection/>
    </xf>
    <xf numFmtId="0" fontId="13" fillId="2" borderId="18" xfId="0" applyFont="1" applyFill="1" applyBorder="1" applyAlignment="1" applyProtection="1">
      <alignment horizontal="center" vertical="center" wrapText="1"/>
      <protection/>
    </xf>
    <xf numFmtId="186" fontId="5" fillId="2" borderId="18" xfId="0" applyNumberFormat="1" applyFont="1" applyFill="1" applyBorder="1" applyAlignment="1" applyProtection="1">
      <alignment horizontal="center" vertical="center" wrapText="1"/>
      <protection/>
    </xf>
    <xf numFmtId="0" fontId="5" fillId="2" borderId="18" xfId="0" applyFont="1" applyFill="1" applyBorder="1" applyAlignment="1" applyProtection="1">
      <alignment horizontal="center" vertical="center" wrapText="1"/>
      <protection/>
    </xf>
    <xf numFmtId="186" fontId="5" fillId="2" borderId="11" xfId="0" applyNumberFormat="1" applyFont="1" applyFill="1" applyBorder="1" applyAlignment="1" applyProtection="1">
      <alignment horizontal="center" vertical="center" wrapText="1"/>
      <protection/>
    </xf>
    <xf numFmtId="0" fontId="13" fillId="19" borderId="18" xfId="0" applyFont="1" applyFill="1" applyBorder="1" applyAlignment="1" applyProtection="1">
      <alignment horizontal="center" vertical="center" wrapText="1"/>
      <protection/>
    </xf>
    <xf numFmtId="186" fontId="5" fillId="19" borderId="18" xfId="0" applyNumberFormat="1" applyFont="1" applyFill="1" applyBorder="1" applyAlignment="1" applyProtection="1">
      <alignment horizontal="center" vertical="center" wrapText="1"/>
      <protection/>
    </xf>
    <xf numFmtId="0" fontId="2" fillId="19" borderId="11" xfId="59" applyNumberFormat="1" applyFont="1" applyFill="1" applyBorder="1" applyAlignment="1" applyProtection="1">
      <alignment horizontal="center" vertical="center" wrapText="1"/>
      <protection/>
    </xf>
    <xf numFmtId="0" fontId="2" fillId="2" borderId="11" xfId="59" applyNumberFormat="1" applyFont="1" applyFill="1" applyBorder="1" applyAlignment="1" applyProtection="1">
      <alignment horizontal="center" vertical="center" wrapText="1"/>
      <protection/>
    </xf>
    <xf numFmtId="14" fontId="2" fillId="2" borderId="11" xfId="0" applyNumberFormat="1" applyFont="1" applyFill="1" applyBorder="1" applyAlignment="1" applyProtection="1">
      <alignment horizontal="center" vertical="center" wrapText="1"/>
      <protection/>
    </xf>
    <xf numFmtId="0" fontId="5" fillId="11" borderId="20" xfId="0" applyFont="1" applyFill="1" applyBorder="1" applyAlignment="1" applyProtection="1">
      <alignment horizontal="justify" vertical="center" wrapText="1"/>
      <protection/>
    </xf>
    <xf numFmtId="0" fontId="16" fillId="11" borderId="19" xfId="0" applyFont="1" applyFill="1" applyBorder="1" applyAlignment="1" applyProtection="1">
      <alignment horizontal="justify" vertical="center" wrapText="1"/>
      <protection/>
    </xf>
    <xf numFmtId="0" fontId="0" fillId="11" borderId="0" xfId="0" applyFont="1" applyFill="1" applyAlignment="1" applyProtection="1">
      <alignment/>
      <protection/>
    </xf>
    <xf numFmtId="0" fontId="5" fillId="11" borderId="0" xfId="0" applyFont="1" applyFill="1" applyBorder="1" applyAlignment="1" applyProtection="1">
      <alignment horizontal="center" vertical="center" wrapText="1"/>
      <protection/>
    </xf>
    <xf numFmtId="0" fontId="9" fillId="11" borderId="19" xfId="0" applyFont="1" applyFill="1" applyBorder="1" applyAlignment="1" applyProtection="1">
      <alignment horizontal="center" vertical="center" wrapText="1"/>
      <protection/>
    </xf>
    <xf numFmtId="0" fontId="0" fillId="12" borderId="0" xfId="0" applyFill="1" applyAlignment="1" applyProtection="1">
      <alignment/>
      <protection/>
    </xf>
    <xf numFmtId="14" fontId="66" fillId="33" borderId="11" xfId="57" applyNumberFormat="1" applyFont="1" applyFill="1" applyBorder="1" applyAlignment="1" applyProtection="1">
      <alignment horizontal="center" vertical="center"/>
      <protection/>
    </xf>
    <xf numFmtId="0" fontId="5" fillId="33" borderId="11" xfId="0" applyFont="1" applyFill="1" applyBorder="1" applyAlignment="1" applyProtection="1">
      <alignment horizontal="justify" vertical="center" wrapText="1"/>
      <protection/>
    </xf>
    <xf numFmtId="186" fontId="5" fillId="33" borderId="11" xfId="0" applyNumberFormat="1"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13" fillId="33" borderId="19" xfId="0" applyFont="1" applyFill="1" applyBorder="1" applyAlignment="1" applyProtection="1">
      <alignment horizontal="justify" vertical="center" wrapText="1"/>
      <protection/>
    </xf>
    <xf numFmtId="0" fontId="0" fillId="33" borderId="11" xfId="0" applyFill="1" applyBorder="1" applyAlignment="1" applyProtection="1">
      <alignment horizontal="center" vertical="center"/>
      <protection/>
    </xf>
    <xf numFmtId="0" fontId="5" fillId="33" borderId="0" xfId="0"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xf>
    <xf numFmtId="0" fontId="13" fillId="3" borderId="19" xfId="0" applyFont="1" applyFill="1" applyBorder="1" applyAlignment="1" applyProtection="1">
      <alignment horizontal="center" vertical="center" wrapText="1"/>
      <protection/>
    </xf>
    <xf numFmtId="0" fontId="5" fillId="3" borderId="0" xfId="0" applyFont="1" applyFill="1" applyBorder="1" applyAlignment="1" applyProtection="1">
      <alignment horizontal="center" vertical="center" wrapText="1"/>
      <protection/>
    </xf>
    <xf numFmtId="0" fontId="67" fillId="13" borderId="0" xfId="0" applyFont="1" applyFill="1" applyAlignment="1" applyProtection="1">
      <alignment/>
      <protection/>
    </xf>
    <xf numFmtId="14" fontId="5" fillId="13" borderId="11" xfId="57" applyNumberFormat="1" applyFont="1" applyFill="1" applyBorder="1" applyAlignment="1" applyProtection="1">
      <alignment horizontal="center" vertical="center"/>
      <protection/>
    </xf>
    <xf numFmtId="2" fontId="5" fillId="13" borderId="19" xfId="0" applyNumberFormat="1" applyFont="1" applyFill="1" applyBorder="1" applyAlignment="1" applyProtection="1">
      <alignment horizontal="justify" vertical="center" wrapText="1"/>
      <protection/>
    </xf>
    <xf numFmtId="0" fontId="5" fillId="13" borderId="0" xfId="0" applyFont="1" applyFill="1" applyBorder="1" applyAlignment="1" applyProtection="1">
      <alignment horizontal="center" vertical="center" wrapText="1"/>
      <protection/>
    </xf>
    <xf numFmtId="2" fontId="5" fillId="13" borderId="19" xfId="0" applyNumberFormat="1" applyFont="1" applyFill="1" applyBorder="1" applyAlignment="1" applyProtection="1">
      <alignment horizontal="center" vertical="center" wrapText="1"/>
      <protection/>
    </xf>
    <xf numFmtId="0" fontId="5" fillId="11" borderId="17" xfId="0" applyFont="1" applyFill="1" applyBorder="1" applyAlignment="1" applyProtection="1">
      <alignment horizontal="left" vertical="center" wrapText="1"/>
      <protection/>
    </xf>
    <xf numFmtId="2" fontId="5" fillId="11" borderId="19" xfId="0" applyNumberFormat="1" applyFont="1" applyFill="1" applyBorder="1" applyAlignment="1" applyProtection="1">
      <alignment horizontal="justify" vertical="center" wrapText="1"/>
      <protection/>
    </xf>
    <xf numFmtId="0" fontId="14" fillId="11" borderId="19" xfId="0" applyFont="1" applyFill="1" applyBorder="1" applyAlignment="1" applyProtection="1">
      <alignment horizontal="justify" vertical="center" wrapText="1"/>
      <protection/>
    </xf>
    <xf numFmtId="2" fontId="5" fillId="11" borderId="19" xfId="0" applyNumberFormat="1" applyFont="1" applyFill="1" applyBorder="1" applyAlignment="1" applyProtection="1">
      <alignment horizontal="center" vertical="center" wrapText="1"/>
      <protection/>
    </xf>
    <xf numFmtId="0" fontId="15" fillId="11" borderId="19" xfId="0" applyFont="1" applyFill="1" applyBorder="1" applyAlignment="1" applyProtection="1">
      <alignment horizontal="justify" vertical="center" wrapText="1"/>
      <protection/>
    </xf>
    <xf numFmtId="0" fontId="5" fillId="12" borderId="19" xfId="0" applyFont="1" applyFill="1" applyBorder="1" applyAlignment="1" applyProtection="1">
      <alignment horizontal="center" vertical="center" wrapText="1"/>
      <protection/>
    </xf>
    <xf numFmtId="0" fontId="5" fillId="12" borderId="19" xfId="0" applyFont="1" applyFill="1" applyBorder="1" applyAlignment="1" applyProtection="1">
      <alignment horizontal="justify" vertical="center" wrapText="1"/>
      <protection/>
    </xf>
    <xf numFmtId="2" fontId="5" fillId="12" borderId="19" xfId="0" applyNumberFormat="1" applyFont="1" applyFill="1" applyBorder="1" applyAlignment="1" applyProtection="1">
      <alignment horizontal="justify" vertical="center" wrapText="1"/>
      <protection/>
    </xf>
    <xf numFmtId="0" fontId="0" fillId="12" borderId="11" xfId="0" applyFill="1" applyBorder="1" applyAlignment="1" applyProtection="1">
      <alignment horizontal="center" vertical="center"/>
      <protection/>
    </xf>
    <xf numFmtId="0" fontId="5" fillId="12" borderId="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14" fontId="66" fillId="11" borderId="17" xfId="57" applyNumberFormat="1" applyFont="1" applyFill="1" applyBorder="1" applyAlignment="1" applyProtection="1">
      <alignment horizontal="center" vertical="center"/>
      <protection/>
    </xf>
    <xf numFmtId="0" fontId="0" fillId="2" borderId="0" xfId="0" applyFont="1" applyFill="1" applyAlignment="1" applyProtection="1">
      <alignment/>
      <protection/>
    </xf>
    <xf numFmtId="0" fontId="5" fillId="2" borderId="18" xfId="57" applyFont="1" applyFill="1" applyBorder="1" applyAlignment="1" applyProtection="1">
      <alignment horizontal="center" vertical="center" wrapText="1"/>
      <protection/>
    </xf>
    <xf numFmtId="0" fontId="5" fillId="2" borderId="17" xfId="57" applyFont="1" applyFill="1" applyBorder="1" applyAlignment="1" applyProtection="1">
      <alignment horizontal="center" vertical="center" wrapText="1"/>
      <protection/>
    </xf>
    <xf numFmtId="14" fontId="5" fillId="2" borderId="21" xfId="57" applyNumberFormat="1" applyFont="1" applyFill="1" applyBorder="1" applyAlignment="1" applyProtection="1">
      <alignment horizontal="center" vertical="center" wrapText="1"/>
      <protection/>
    </xf>
    <xf numFmtId="0" fontId="13" fillId="11" borderId="11" xfId="0" applyFont="1" applyFill="1" applyBorder="1" applyAlignment="1" applyProtection="1">
      <alignment horizontal="center" vertical="center" wrapText="1"/>
      <protection/>
    </xf>
    <xf numFmtId="0" fontId="13" fillId="3" borderId="11" xfId="0" applyFont="1" applyFill="1" applyBorder="1" applyAlignment="1" applyProtection="1">
      <alignment horizontal="center" vertical="center" wrapText="1"/>
      <protection/>
    </xf>
    <xf numFmtId="0" fontId="14" fillId="11" borderId="11" xfId="0" applyFont="1" applyFill="1" applyBorder="1" applyAlignment="1" applyProtection="1">
      <alignment horizontal="center" vertical="center" wrapText="1"/>
      <protection/>
    </xf>
    <xf numFmtId="0" fontId="5" fillId="5" borderId="19" xfId="0" applyFont="1" applyFill="1" applyBorder="1" applyAlignment="1" applyProtection="1">
      <alignment horizontal="center" vertical="center" wrapText="1"/>
      <protection/>
    </xf>
    <xf numFmtId="0" fontId="5" fillId="5" borderId="19" xfId="0" applyFont="1" applyFill="1" applyBorder="1" applyAlignment="1" applyProtection="1">
      <alignment horizontal="justify" vertical="center" wrapText="1"/>
      <protection/>
    </xf>
    <xf numFmtId="0" fontId="0" fillId="5" borderId="0" xfId="0" applyFill="1" applyAlignment="1" applyProtection="1">
      <alignment/>
      <protection/>
    </xf>
    <xf numFmtId="0" fontId="5" fillId="5" borderId="11" xfId="0" applyFont="1" applyFill="1" applyBorder="1" applyAlignment="1" applyProtection="1">
      <alignment horizontal="center" vertical="center" wrapText="1"/>
      <protection/>
    </xf>
    <xf numFmtId="0" fontId="0" fillId="5" borderId="11" xfId="0" applyFill="1" applyBorder="1" applyAlignment="1" applyProtection="1">
      <alignment horizontal="center" vertical="center"/>
      <protection/>
    </xf>
    <xf numFmtId="0" fontId="5" fillId="5" borderId="0" xfId="0" applyFont="1" applyFill="1" applyBorder="1" applyAlignment="1" applyProtection="1">
      <alignment horizontal="center" vertical="center" wrapText="1"/>
      <protection/>
    </xf>
    <xf numFmtId="0" fontId="66" fillId="33" borderId="17" xfId="57" applyFont="1" applyFill="1" applyBorder="1" applyAlignment="1" applyProtection="1">
      <alignment horizontal="center" vertical="center"/>
      <protection/>
    </xf>
    <xf numFmtId="0" fontId="5" fillId="2" borderId="18" xfId="57" applyFont="1" applyFill="1" applyBorder="1" applyAlignment="1" applyProtection="1">
      <alignment horizontal="center" vertical="center"/>
      <protection/>
    </xf>
    <xf numFmtId="186" fontId="5" fillId="3" borderId="22" xfId="0" applyNumberFormat="1" applyFont="1" applyFill="1" applyBorder="1" applyAlignment="1" applyProtection="1">
      <alignment horizontal="center" vertical="center" wrapText="1"/>
      <protection/>
    </xf>
    <xf numFmtId="0" fontId="15" fillId="13" borderId="23" xfId="0" applyFont="1" applyFill="1" applyBorder="1" applyAlignment="1" applyProtection="1">
      <alignment horizontal="justify" vertical="center" wrapText="1"/>
      <protection/>
    </xf>
    <xf numFmtId="14" fontId="66" fillId="12" borderId="17" xfId="57" applyNumberFormat="1" applyFont="1" applyFill="1" applyBorder="1" applyAlignment="1" applyProtection="1">
      <alignment horizontal="center" vertical="center"/>
      <protection/>
    </xf>
    <xf numFmtId="14" fontId="5" fillId="12" borderId="17" xfId="0" applyNumberFormat="1" applyFont="1" applyFill="1" applyBorder="1" applyAlignment="1" applyProtection="1">
      <alignment horizontal="center" vertical="center" wrapText="1"/>
      <protection/>
    </xf>
    <xf numFmtId="0" fontId="5" fillId="12" borderId="0" xfId="0" applyFont="1" applyFill="1" applyBorder="1" applyAlignment="1" applyProtection="1">
      <alignment horizontal="justify" vertical="center" wrapText="1"/>
      <protection/>
    </xf>
    <xf numFmtId="0" fontId="13" fillId="12" borderId="19" xfId="0" applyFont="1" applyFill="1" applyBorder="1" applyAlignment="1" applyProtection="1">
      <alignment horizontal="justify" vertical="center" wrapText="1"/>
      <protection/>
    </xf>
    <xf numFmtId="0" fontId="5" fillId="9" borderId="11" xfId="0" applyFont="1" applyFill="1" applyBorder="1" applyAlignment="1" applyProtection="1">
      <alignment horizontal="center" vertical="center" wrapText="1"/>
      <protection/>
    </xf>
    <xf numFmtId="0" fontId="5" fillId="13" borderId="11"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19" xfId="0" applyFont="1" applyFill="1" applyBorder="1" applyAlignment="1" applyProtection="1">
      <alignment horizontal="justify" vertical="center" wrapText="1"/>
      <protection/>
    </xf>
    <xf numFmtId="2" fontId="5" fillId="19" borderId="19" xfId="0" applyNumberFormat="1" applyFont="1" applyFill="1" applyBorder="1" applyAlignment="1" applyProtection="1">
      <alignment horizontal="justify" vertical="center" wrapText="1"/>
      <protection/>
    </xf>
    <xf numFmtId="0" fontId="0" fillId="19" borderId="11" xfId="0" applyFill="1" applyBorder="1" applyAlignment="1" applyProtection="1">
      <alignment horizontal="center" vertical="center"/>
      <protection/>
    </xf>
    <xf numFmtId="0" fontId="5" fillId="5" borderId="11" xfId="0" applyFont="1" applyFill="1" applyBorder="1" applyAlignment="1" applyProtection="1">
      <alignment horizontal="justify" vertical="center" wrapText="1"/>
      <protection/>
    </xf>
    <xf numFmtId="0" fontId="0" fillId="40" borderId="11" xfId="0" applyFill="1" applyBorder="1" applyAlignment="1">
      <alignment horizontal="center" vertical="center" wrapText="1"/>
    </xf>
    <xf numFmtId="0" fontId="0" fillId="9" borderId="11" xfId="0" applyFill="1" applyBorder="1" applyAlignment="1">
      <alignment horizontal="center" vertical="center" wrapText="1"/>
    </xf>
    <xf numFmtId="0" fontId="0" fillId="13" borderId="11" xfId="0" applyFill="1" applyBorder="1" applyAlignment="1">
      <alignment horizontal="center" vertical="center" wrapText="1"/>
    </xf>
    <xf numFmtId="0" fontId="0" fillId="11" borderId="11" xfId="0" applyFill="1" applyBorder="1" applyAlignment="1">
      <alignment horizontal="center" vertical="center" wrapText="1"/>
    </xf>
    <xf numFmtId="0" fontId="0" fillId="33" borderId="11" xfId="0" applyFill="1" applyBorder="1" applyAlignment="1">
      <alignment horizontal="center" vertical="center" wrapText="1"/>
    </xf>
    <xf numFmtId="0" fontId="0" fillId="3" borderId="11" xfId="0" applyFill="1" applyBorder="1" applyAlignment="1">
      <alignment horizontal="center" vertical="center" wrapText="1"/>
    </xf>
    <xf numFmtId="0" fontId="0" fillId="12" borderId="11" xfId="0" applyFill="1" applyBorder="1" applyAlignment="1">
      <alignment horizontal="center" vertical="center" wrapText="1"/>
    </xf>
    <xf numFmtId="0" fontId="0" fillId="40" borderId="11" xfId="0" applyFill="1" applyBorder="1" applyAlignment="1">
      <alignment horizontal="center" vertical="center"/>
    </xf>
    <xf numFmtId="0" fontId="0" fillId="9" borderId="11" xfId="0" applyFill="1" applyBorder="1" applyAlignment="1">
      <alignment horizontal="center" vertical="center"/>
    </xf>
    <xf numFmtId="0" fontId="0" fillId="13" borderId="11" xfId="0" applyFill="1" applyBorder="1" applyAlignment="1">
      <alignment horizontal="center" vertical="center"/>
    </xf>
    <xf numFmtId="0" fontId="0" fillId="11" borderId="11" xfId="0" applyFill="1" applyBorder="1" applyAlignment="1">
      <alignment horizontal="center" vertical="center"/>
    </xf>
    <xf numFmtId="0" fontId="0" fillId="33" borderId="11" xfId="0" applyFill="1" applyBorder="1" applyAlignment="1">
      <alignment horizontal="center" vertical="center"/>
    </xf>
    <xf numFmtId="0" fontId="0" fillId="3" borderId="11" xfId="0" applyFill="1" applyBorder="1" applyAlignment="1">
      <alignment horizontal="center" vertical="center"/>
    </xf>
    <xf numFmtId="0" fontId="0" fillId="12" borderId="11" xfId="0" applyFill="1" applyBorder="1" applyAlignment="1">
      <alignment horizontal="center" vertical="center"/>
    </xf>
    <xf numFmtId="0" fontId="0" fillId="5" borderId="11" xfId="0" applyFill="1" applyBorder="1" applyAlignment="1">
      <alignment horizontal="center" vertical="center"/>
    </xf>
    <xf numFmtId="0" fontId="0" fillId="19" borderId="11" xfId="0" applyFill="1" applyBorder="1" applyAlignment="1">
      <alignment horizontal="center" vertical="center"/>
    </xf>
    <xf numFmtId="0" fontId="68" fillId="0" borderId="0" xfId="0" applyFont="1" applyFill="1" applyAlignment="1" applyProtection="1">
      <alignment/>
      <protection/>
    </xf>
    <xf numFmtId="0" fontId="0" fillId="0" borderId="0" xfId="0" applyFill="1" applyAlignment="1" applyProtection="1">
      <alignment/>
      <protection/>
    </xf>
    <xf numFmtId="0" fontId="19" fillId="0" borderId="24" xfId="0" applyFont="1" applyFill="1" applyBorder="1" applyAlignment="1" applyProtection="1">
      <alignment horizontal="center" vertical="center" wrapText="1"/>
      <protection/>
    </xf>
    <xf numFmtId="0" fontId="68" fillId="0" borderId="0" xfId="0" applyFont="1" applyFill="1" applyBorder="1" applyAlignment="1" applyProtection="1">
      <alignment/>
      <protection/>
    </xf>
    <xf numFmtId="0" fontId="22" fillId="0" borderId="0" xfId="0" applyFont="1" applyFill="1" applyAlignment="1" applyProtection="1">
      <alignment/>
      <protection/>
    </xf>
    <xf numFmtId="0" fontId="0" fillId="0" borderId="0" xfId="0" applyFont="1" applyFill="1" applyAlignment="1" applyProtection="1">
      <alignment/>
      <protection/>
    </xf>
    <xf numFmtId="0" fontId="23" fillId="0" borderId="0" xfId="0" applyFont="1" applyAlignment="1" applyProtection="1">
      <alignment/>
      <protection/>
    </xf>
    <xf numFmtId="0" fontId="10" fillId="40" borderId="11" xfId="58" applyFont="1" applyFill="1" applyBorder="1" applyAlignment="1" applyProtection="1">
      <alignment horizontal="justify" vertical="center" wrapText="1"/>
      <protection/>
    </xf>
    <xf numFmtId="0" fontId="10" fillId="9" borderId="11" xfId="58" applyFont="1" applyFill="1" applyBorder="1" applyAlignment="1" applyProtection="1">
      <alignment horizontal="justify" vertical="center" wrapText="1"/>
      <protection/>
    </xf>
    <xf numFmtId="0" fontId="10" fillId="9" borderId="11" xfId="58" applyFont="1" applyFill="1" applyBorder="1" applyAlignment="1" applyProtection="1">
      <alignment horizontal="center" vertical="center" wrapText="1"/>
      <protection/>
    </xf>
    <xf numFmtId="0" fontId="10" fillId="19" borderId="11" xfId="59" applyNumberFormat="1" applyFont="1" applyFill="1" applyBorder="1" applyAlignment="1" applyProtection="1">
      <alignment horizontal="justify" vertical="center" wrapText="1"/>
      <protection/>
    </xf>
    <xf numFmtId="0" fontId="10" fillId="2" borderId="18" xfId="59" applyNumberFormat="1" applyFont="1" applyFill="1" applyBorder="1" applyAlignment="1" applyProtection="1">
      <alignment horizontal="justify" vertical="center" wrapText="1"/>
      <protection/>
    </xf>
    <xf numFmtId="14" fontId="10" fillId="33" borderId="11" xfId="0" applyNumberFormat="1" applyFont="1" applyFill="1" applyBorder="1" applyAlignment="1" applyProtection="1">
      <alignment horizontal="justify" vertical="center" wrapText="1"/>
      <protection/>
    </xf>
    <xf numFmtId="0" fontId="10" fillId="3" borderId="11" xfId="59" applyFont="1" applyFill="1" applyBorder="1" applyAlignment="1" applyProtection="1">
      <alignment horizontal="justify" vertical="center" wrapText="1"/>
      <protection/>
    </xf>
    <xf numFmtId="0" fontId="10" fillId="3" borderId="11" xfId="58" applyFont="1" applyFill="1" applyBorder="1" applyAlignment="1" applyProtection="1">
      <alignment horizontal="justify" vertical="center" wrapText="1"/>
      <protection/>
    </xf>
    <xf numFmtId="0" fontId="10" fillId="13" borderId="11" xfId="59" applyFont="1" applyFill="1" applyBorder="1" applyAlignment="1" applyProtection="1">
      <alignment horizontal="justify" vertical="center" wrapText="1"/>
      <protection/>
    </xf>
    <xf numFmtId="0" fontId="10" fillId="11" borderId="11" xfId="59" applyFont="1" applyFill="1" applyBorder="1" applyAlignment="1" applyProtection="1">
      <alignment horizontal="justify" vertical="center" wrapText="1"/>
      <protection/>
    </xf>
    <xf numFmtId="0" fontId="10" fillId="12" borderId="11" xfId="54" applyFont="1" applyFill="1" applyBorder="1" applyAlignment="1" applyProtection="1">
      <alignment horizontal="left" vertical="center" wrapText="1"/>
      <protection/>
    </xf>
    <xf numFmtId="186" fontId="5" fillId="39" borderId="18" xfId="0" applyNumberFormat="1" applyFont="1" applyFill="1" applyBorder="1" applyAlignment="1" applyProtection="1">
      <alignment horizontal="center" vertical="center" wrapText="1"/>
      <protection/>
    </xf>
    <xf numFmtId="0" fontId="10" fillId="39" borderId="11" xfId="58" applyFont="1" applyFill="1" applyBorder="1" applyAlignment="1" applyProtection="1">
      <alignment horizontal="justify" vertical="center" wrapText="1"/>
      <protection/>
    </xf>
    <xf numFmtId="14" fontId="2" fillId="39" borderId="11" xfId="0" applyNumberFormat="1" applyFont="1" applyFill="1" applyBorder="1" applyAlignment="1" applyProtection="1">
      <alignment horizontal="center" vertical="center" wrapText="1"/>
      <protection/>
    </xf>
    <xf numFmtId="14" fontId="5" fillId="39" borderId="11" xfId="0" applyNumberFormat="1" applyFont="1" applyFill="1" applyBorder="1" applyAlignment="1" applyProtection="1">
      <alignment horizontal="center" vertical="center" wrapText="1"/>
      <protection/>
    </xf>
    <xf numFmtId="0" fontId="13" fillId="39" borderId="11" xfId="0" applyFont="1" applyFill="1" applyBorder="1" applyAlignment="1" applyProtection="1">
      <alignment horizontal="center" vertical="center" wrapText="1"/>
      <protection/>
    </xf>
    <xf numFmtId="0" fontId="5" fillId="39" borderId="17" xfId="57" applyFont="1" applyFill="1" applyBorder="1" applyAlignment="1" applyProtection="1">
      <alignment horizontal="center" vertical="center" wrapText="1"/>
      <protection/>
    </xf>
    <xf numFmtId="0" fontId="66" fillId="3" borderId="11" xfId="57" applyFont="1" applyFill="1" applyBorder="1" applyAlignment="1" applyProtection="1">
      <alignment horizontal="center" vertical="center"/>
      <protection/>
    </xf>
    <xf numFmtId="14" fontId="66" fillId="3" borderId="11" xfId="57" applyNumberFormat="1" applyFont="1" applyFill="1" applyBorder="1" applyAlignment="1" applyProtection="1">
      <alignment horizontal="center" vertical="center"/>
      <protection/>
    </xf>
    <xf numFmtId="0" fontId="0" fillId="38" borderId="0" xfId="0" applyFont="1" applyFill="1" applyAlignment="1" applyProtection="1">
      <alignment/>
      <protection/>
    </xf>
    <xf numFmtId="0" fontId="67" fillId="38" borderId="0" xfId="0" applyFont="1" applyFill="1" applyAlignment="1" applyProtection="1">
      <alignment/>
      <protection/>
    </xf>
    <xf numFmtId="0" fontId="5" fillId="9" borderId="11" xfId="0" applyFont="1" applyFill="1" applyBorder="1" applyAlignment="1" applyProtection="1">
      <alignment horizontal="center" vertical="center" wrapText="1"/>
      <protection/>
    </xf>
    <xf numFmtId="0" fontId="0" fillId="38" borderId="0" xfId="0" applyFill="1" applyAlignment="1" applyProtection="1">
      <alignment/>
      <protection/>
    </xf>
    <xf numFmtId="0" fontId="5" fillId="13" borderId="11" xfId="0" applyFont="1" applyFill="1" applyBorder="1" applyAlignment="1" applyProtection="1">
      <alignment horizontal="center" vertical="center" wrapText="1"/>
      <protection/>
    </xf>
    <xf numFmtId="0" fontId="5" fillId="13" borderId="11" xfId="0" applyFont="1" applyFill="1" applyBorder="1" applyAlignment="1" applyProtection="1">
      <alignment horizontal="justify" vertical="center" wrapText="1"/>
      <protection/>
    </xf>
    <xf numFmtId="186" fontId="5" fillId="13" borderId="11" xfId="0" applyNumberFormat="1" applyFont="1" applyFill="1" applyBorder="1" applyAlignment="1" applyProtection="1">
      <alignment horizontal="center" vertical="center" wrapText="1"/>
      <protection/>
    </xf>
    <xf numFmtId="0" fontId="5" fillId="13" borderId="18" xfId="0" applyFont="1" applyFill="1" applyBorder="1" applyAlignment="1" applyProtection="1">
      <alignment horizontal="center" vertical="center" wrapText="1"/>
      <protection/>
    </xf>
    <xf numFmtId="186" fontId="5" fillId="13" borderId="18" xfId="0" applyNumberFormat="1" applyFont="1" applyFill="1" applyBorder="1" applyAlignment="1" applyProtection="1">
      <alignment horizontal="center" vertical="center" wrapText="1"/>
      <protection/>
    </xf>
    <xf numFmtId="0" fontId="10" fillId="13" borderId="11" xfId="58" applyFont="1" applyFill="1" applyBorder="1" applyAlignment="1" applyProtection="1">
      <alignment horizontal="justify" vertical="center" wrapText="1"/>
      <protection/>
    </xf>
    <xf numFmtId="0" fontId="5" fillId="40" borderId="11" xfId="0" applyFont="1" applyFill="1" applyBorder="1" applyAlignment="1" applyProtection="1">
      <alignment horizontal="center" vertical="center" wrapText="1"/>
      <protection/>
    </xf>
    <xf numFmtId="186" fontId="5" fillId="40" borderId="11" xfId="0" applyNumberFormat="1" applyFont="1" applyFill="1" applyBorder="1" applyAlignment="1" applyProtection="1">
      <alignment horizontal="center" vertical="center" wrapText="1"/>
      <protection/>
    </xf>
    <xf numFmtId="0" fontId="10" fillId="40" borderId="11" xfId="0" applyFont="1" applyFill="1" applyBorder="1" applyAlignment="1" applyProtection="1">
      <alignment horizontal="justify" vertical="center" wrapText="1"/>
      <protection/>
    </xf>
    <xf numFmtId="14" fontId="13" fillId="3" borderId="17" xfId="0" applyNumberFormat="1" applyFont="1" applyFill="1" applyBorder="1" applyAlignment="1" applyProtection="1">
      <alignment horizontal="center" vertical="center" wrapText="1"/>
      <protection/>
    </xf>
    <xf numFmtId="186" fontId="5" fillId="3" borderId="17" xfId="0" applyNumberFormat="1" applyFont="1" applyFill="1" applyBorder="1" applyAlignment="1" applyProtection="1">
      <alignment horizontal="center" vertical="center" wrapText="1"/>
      <protection/>
    </xf>
    <xf numFmtId="0" fontId="13" fillId="9" borderId="11" xfId="58" applyFont="1" applyFill="1" applyBorder="1" applyAlignment="1" applyProtection="1">
      <alignment horizontal="left" vertical="center" wrapText="1"/>
      <protection/>
    </xf>
    <xf numFmtId="0" fontId="10" fillId="13" borderId="11" xfId="58" applyFont="1" applyFill="1" applyBorder="1" applyAlignment="1" applyProtection="1">
      <alignment horizontal="center" vertical="center" wrapText="1"/>
      <protection/>
    </xf>
    <xf numFmtId="0" fontId="69" fillId="2" borderId="18" xfId="57" applyFont="1" applyFill="1" applyBorder="1" applyAlignment="1" applyProtection="1">
      <alignment horizontal="center" vertical="center"/>
      <protection/>
    </xf>
    <xf numFmtId="14" fontId="69" fillId="2" borderId="18" xfId="57" applyNumberFormat="1" applyFont="1" applyFill="1" applyBorder="1" applyAlignment="1" applyProtection="1">
      <alignment horizontal="center" vertical="center"/>
      <protection/>
    </xf>
    <xf numFmtId="0" fontId="69" fillId="2" borderId="18" xfId="57" applyFont="1" applyFill="1" applyBorder="1" applyAlignment="1" applyProtection="1">
      <alignment horizontal="center" vertical="center" wrapText="1"/>
      <protection/>
    </xf>
    <xf numFmtId="0" fontId="70" fillId="2" borderId="18" xfId="57" applyFont="1" applyFill="1" applyBorder="1" applyAlignment="1" applyProtection="1">
      <alignment horizontal="center" vertical="center" wrapText="1"/>
      <protection/>
    </xf>
    <xf numFmtId="0" fontId="5" fillId="33" borderId="11" xfId="0" applyFont="1" applyFill="1" applyBorder="1" applyAlignment="1" applyProtection="1">
      <alignment vertical="center" wrapText="1"/>
      <protection/>
    </xf>
    <xf numFmtId="0" fontId="10" fillId="13" borderId="11" xfId="59" applyFont="1" applyFill="1" applyBorder="1" applyAlignment="1" applyProtection="1">
      <alignment vertical="center" wrapText="1"/>
      <protection/>
    </xf>
    <xf numFmtId="186" fontId="5" fillId="5" borderId="11" xfId="0" applyNumberFormat="1" applyFont="1" applyFill="1" applyBorder="1" applyAlignment="1" applyProtection="1">
      <alignment horizontal="center" vertical="center" wrapText="1"/>
      <protection/>
    </xf>
    <xf numFmtId="0" fontId="0" fillId="0" borderId="0" xfId="0" applyFont="1" applyAlignment="1" applyProtection="1">
      <alignment horizontal="center" vertical="center"/>
      <protection/>
    </xf>
    <xf numFmtId="0" fontId="5" fillId="9" borderId="11"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66" fillId="33" borderId="22" xfId="57" applyFont="1" applyFill="1" applyBorder="1" applyAlignment="1" applyProtection="1">
      <alignment horizontal="center" vertical="center"/>
      <protection/>
    </xf>
    <xf numFmtId="14" fontId="66" fillId="33" borderId="22" xfId="57" applyNumberFormat="1" applyFont="1" applyFill="1" applyBorder="1" applyAlignment="1" applyProtection="1">
      <alignment horizontal="center" vertical="center"/>
      <protection/>
    </xf>
    <xf numFmtId="14" fontId="5" fillId="33" borderId="22" xfId="0" applyNumberFormat="1"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186" fontId="5" fillId="33" borderId="18" xfId="0" applyNumberFormat="1" applyFont="1" applyFill="1" applyBorder="1" applyAlignment="1" applyProtection="1">
      <alignment horizontal="center" vertical="center" wrapText="1"/>
      <protection/>
    </xf>
    <xf numFmtId="14" fontId="66" fillId="5" borderId="11" xfId="57" applyNumberFormat="1" applyFont="1" applyFill="1" applyBorder="1" applyAlignment="1" applyProtection="1">
      <alignment horizontal="center" vertical="center" wrapText="1"/>
      <protection/>
    </xf>
    <xf numFmtId="2" fontId="5" fillId="5" borderId="19" xfId="0" applyNumberFormat="1" applyFont="1" applyFill="1" applyBorder="1" applyAlignment="1" applyProtection="1">
      <alignment horizontal="justify" vertical="center" wrapText="1"/>
      <protection/>
    </xf>
    <xf numFmtId="0" fontId="0" fillId="5" borderId="11" xfId="0" applyFill="1" applyBorder="1" applyAlignment="1">
      <alignment horizontal="center" vertical="center" wrapText="1"/>
    </xf>
    <xf numFmtId="0" fontId="0" fillId="5" borderId="0" xfId="0" applyFill="1" applyAlignment="1" applyProtection="1">
      <alignment horizontal="left" vertical="center" wrapText="1"/>
      <protection/>
    </xf>
    <xf numFmtId="0" fontId="5" fillId="9" borderId="19" xfId="0" applyFont="1" applyFill="1" applyBorder="1" applyAlignment="1" applyProtection="1">
      <alignment horizontal="justify" vertical="center" wrapText="1"/>
      <protection/>
    </xf>
    <xf numFmtId="0" fontId="5" fillId="9" borderId="11" xfId="0" applyFont="1" applyFill="1" applyBorder="1" applyAlignment="1" applyProtection="1">
      <alignment horizontal="center" vertical="center" wrapText="1"/>
      <protection/>
    </xf>
    <xf numFmtId="0" fontId="5" fillId="9" borderId="19" xfId="0" applyFont="1" applyFill="1" applyBorder="1" applyAlignment="1" applyProtection="1">
      <alignment horizontal="center" vertical="center" wrapText="1"/>
      <protection/>
    </xf>
    <xf numFmtId="186" fontId="5" fillId="9" borderId="11" xfId="0" applyNumberFormat="1" applyFont="1" applyFill="1" applyBorder="1" applyAlignment="1" applyProtection="1">
      <alignment horizontal="center" vertical="center" wrapText="1"/>
      <protection/>
    </xf>
    <xf numFmtId="0" fontId="5" fillId="11" borderId="0" xfId="0" applyFont="1" applyFill="1" applyBorder="1" applyAlignment="1" applyProtection="1">
      <alignment horizontal="justify" vertical="center" wrapText="1"/>
      <protection/>
    </xf>
    <xf numFmtId="0" fontId="66" fillId="13" borderId="18" xfId="57" applyFont="1" applyFill="1" applyBorder="1" applyAlignment="1" applyProtection="1">
      <alignment horizontal="center" vertical="center"/>
      <protection/>
    </xf>
    <xf numFmtId="0" fontId="10" fillId="36" borderId="11" xfId="54" applyFont="1" applyFill="1" applyBorder="1" applyAlignment="1" applyProtection="1">
      <alignment horizontal="left" vertical="center" wrapText="1"/>
      <protection/>
    </xf>
    <xf numFmtId="14" fontId="5" fillId="36" borderId="11" xfId="0" applyNumberFormat="1" applyFont="1" applyFill="1" applyBorder="1" applyAlignment="1" applyProtection="1">
      <alignment horizontal="center" vertical="center" wrapText="1"/>
      <protection/>
    </xf>
    <xf numFmtId="0" fontId="5" fillId="36" borderId="19" xfId="0" applyFont="1" applyFill="1" applyBorder="1" applyAlignment="1" applyProtection="1">
      <alignment horizontal="center" vertical="center" wrapText="1"/>
      <protection/>
    </xf>
    <xf numFmtId="0" fontId="5" fillId="36" borderId="19" xfId="0" applyFont="1" applyFill="1" applyBorder="1" applyAlignment="1" applyProtection="1">
      <alignment horizontal="justify" vertical="center" wrapText="1"/>
      <protection/>
    </xf>
    <xf numFmtId="0" fontId="14" fillId="36" borderId="19" xfId="0" applyFont="1" applyFill="1" applyBorder="1" applyAlignment="1" applyProtection="1">
      <alignment horizontal="center" vertical="center" wrapText="1"/>
      <protection/>
    </xf>
    <xf numFmtId="0" fontId="13" fillId="36" borderId="19" xfId="0" applyFont="1" applyFill="1" applyBorder="1" applyAlignment="1" applyProtection="1">
      <alignment horizontal="center" vertical="center" wrapText="1"/>
      <protection/>
    </xf>
    <xf numFmtId="0" fontId="0" fillId="36" borderId="11" xfId="0" applyFill="1" applyBorder="1" applyAlignment="1" applyProtection="1">
      <alignment horizontal="center" vertical="center"/>
      <protection/>
    </xf>
    <xf numFmtId="0" fontId="0" fillId="36" borderId="11" xfId="0" applyFill="1" applyBorder="1" applyAlignment="1">
      <alignment horizontal="center" vertical="center"/>
    </xf>
    <xf numFmtId="0" fontId="5" fillId="36" borderId="11" xfId="0" applyFont="1" applyFill="1" applyBorder="1" applyAlignment="1" applyProtection="1">
      <alignment horizontal="center" vertical="center" wrapText="1"/>
      <protection/>
    </xf>
    <xf numFmtId="0" fontId="5" fillId="36" borderId="11" xfId="0" applyFont="1" applyFill="1" applyBorder="1" applyAlignment="1" applyProtection="1">
      <alignment horizontal="justify" vertical="center" wrapText="1"/>
      <protection/>
    </xf>
    <xf numFmtId="0" fontId="0" fillId="36" borderId="11" xfId="0" applyFill="1" applyBorder="1" applyAlignment="1" applyProtection="1">
      <alignment horizontal="center" vertical="center" wrapText="1"/>
      <protection/>
    </xf>
    <xf numFmtId="14" fontId="66" fillId="36" borderId="22" xfId="57" applyNumberFormat="1" applyFont="1" applyFill="1" applyBorder="1" applyAlignment="1" applyProtection="1">
      <alignment horizontal="center" vertical="center"/>
      <protection/>
    </xf>
    <xf numFmtId="186" fontId="5" fillId="36" borderId="11" xfId="0" applyNumberFormat="1" applyFont="1" applyFill="1" applyBorder="1" applyAlignment="1" applyProtection="1">
      <alignment horizontal="center" vertical="center" wrapText="1"/>
      <protection/>
    </xf>
    <xf numFmtId="0" fontId="5" fillId="36" borderId="11" xfId="0" applyFont="1" applyFill="1" applyBorder="1" applyAlignment="1" applyProtection="1">
      <alignment horizontal="justify" vertical="center" wrapText="1"/>
      <protection/>
    </xf>
    <xf numFmtId="14" fontId="5" fillId="40" borderId="11" xfId="58" applyNumberFormat="1" applyFont="1" applyFill="1" applyBorder="1" applyAlignment="1" applyProtection="1">
      <alignment horizontal="center" vertical="center" wrapText="1"/>
      <protection/>
    </xf>
    <xf numFmtId="14" fontId="10" fillId="9" borderId="11" xfId="58" applyNumberFormat="1" applyFont="1" applyFill="1" applyBorder="1" applyAlignment="1" applyProtection="1">
      <alignment horizontal="center" vertical="center" wrapText="1"/>
      <protection/>
    </xf>
    <xf numFmtId="14" fontId="5" fillId="3" borderId="11" xfId="0" applyNumberFormat="1" applyFont="1" applyFill="1" applyBorder="1" applyAlignment="1" applyProtection="1">
      <alignment horizontal="center" vertical="center" wrapText="1"/>
      <protection/>
    </xf>
    <xf numFmtId="14" fontId="5" fillId="9" borderId="11" xfId="0" applyNumberFormat="1" applyFont="1" applyFill="1" applyBorder="1" applyAlignment="1" applyProtection="1">
      <alignment horizontal="center" vertical="center" wrapText="1"/>
      <protection/>
    </xf>
    <xf numFmtId="14" fontId="5" fillId="13" borderId="11" xfId="0" applyNumberFormat="1" applyFont="1" applyFill="1" applyBorder="1" applyAlignment="1" applyProtection="1">
      <alignment horizontal="center" vertical="center" wrapText="1"/>
      <protection/>
    </xf>
    <xf numFmtId="14" fontId="5" fillId="11" borderId="11" xfId="0" applyNumberFormat="1" applyFont="1" applyFill="1" applyBorder="1" applyAlignment="1" applyProtection="1">
      <alignment horizontal="center" vertical="center" wrapText="1"/>
      <protection/>
    </xf>
    <xf numFmtId="14" fontId="5" fillId="40" borderId="11" xfId="0" applyNumberFormat="1" applyFont="1" applyFill="1" applyBorder="1" applyAlignment="1" applyProtection="1">
      <alignment horizontal="center" vertical="center" wrapText="1"/>
      <protection/>
    </xf>
    <xf numFmtId="14" fontId="5" fillId="33" borderId="11" xfId="0" applyNumberFormat="1" applyFont="1" applyFill="1" applyBorder="1" applyAlignment="1" applyProtection="1">
      <alignment horizontal="center" vertical="center" wrapText="1"/>
      <protection/>
    </xf>
    <xf numFmtId="186" fontId="5" fillId="39" borderId="11" xfId="0" applyNumberFormat="1" applyFont="1" applyFill="1" applyBorder="1" applyAlignment="1" applyProtection="1">
      <alignment horizontal="center" vertical="center" wrapText="1"/>
      <protection/>
    </xf>
    <xf numFmtId="0" fontId="5" fillId="39" borderId="11" xfId="0" applyFont="1" applyFill="1" applyBorder="1" applyAlignment="1" applyProtection="1">
      <alignment horizontal="justify" vertical="center" wrapText="1"/>
      <protection/>
    </xf>
    <xf numFmtId="14" fontId="66" fillId="39" borderId="11" xfId="57" applyNumberFormat="1" applyFont="1" applyFill="1" applyBorder="1" applyAlignment="1" applyProtection="1">
      <alignment horizontal="center" vertical="center" wrapText="1"/>
      <protection/>
    </xf>
    <xf numFmtId="0" fontId="66" fillId="39" borderId="11" xfId="57" applyFont="1" applyFill="1" applyBorder="1" applyAlignment="1" applyProtection="1">
      <alignment horizontal="center" vertical="center" wrapText="1"/>
      <protection/>
    </xf>
    <xf numFmtId="0" fontId="5" fillId="3" borderId="11" xfId="58" applyFont="1" applyFill="1" applyBorder="1" applyAlignment="1" applyProtection="1">
      <alignment horizontal="center" vertical="center" wrapText="1"/>
      <protection/>
    </xf>
    <xf numFmtId="0" fontId="5" fillId="13" borderId="11" xfId="0" applyFont="1" applyFill="1" applyBorder="1" applyAlignment="1" applyProtection="1">
      <alignment horizontal="center" vertical="center" wrapText="1"/>
      <protection/>
    </xf>
    <xf numFmtId="0" fontId="5" fillId="13" borderId="11" xfId="0" applyFont="1" applyFill="1" applyBorder="1" applyAlignment="1" applyProtection="1">
      <alignment horizontal="justify" vertical="center" wrapText="1"/>
      <protection/>
    </xf>
    <xf numFmtId="14" fontId="66" fillId="13" borderId="18" xfId="57" applyNumberFormat="1" applyFont="1" applyFill="1" applyBorder="1" applyAlignment="1" applyProtection="1">
      <alignment horizontal="center" vertical="center"/>
      <protection/>
    </xf>
    <xf numFmtId="14" fontId="5" fillId="13" borderId="18" xfId="0" applyNumberFormat="1" applyFont="1" applyFill="1" applyBorder="1" applyAlignment="1" applyProtection="1">
      <alignment horizontal="center" vertical="center" wrapText="1"/>
      <protection/>
    </xf>
    <xf numFmtId="0" fontId="5" fillId="13" borderId="17" xfId="57" applyFont="1" applyFill="1" applyBorder="1" applyAlignment="1" applyProtection="1">
      <alignment horizontal="center" vertical="center" wrapText="1"/>
      <protection/>
    </xf>
    <xf numFmtId="0" fontId="5" fillId="13" borderId="17" xfId="0" applyFont="1" applyFill="1" applyBorder="1" applyAlignment="1" applyProtection="1">
      <alignment horizontal="center" vertical="center" wrapText="1"/>
      <protection/>
    </xf>
    <xf numFmtId="0" fontId="5" fillId="40" borderId="11" xfId="0" applyFont="1" applyFill="1" applyBorder="1" applyAlignment="1" applyProtection="1">
      <alignment horizontal="center" vertical="center" wrapText="1"/>
      <protection/>
    </xf>
    <xf numFmtId="0" fontId="0" fillId="13" borderId="0" xfId="0" applyFill="1" applyAlignment="1" applyProtection="1">
      <alignment/>
      <protection/>
    </xf>
    <xf numFmtId="0" fontId="5" fillId="13" borderId="19" xfId="0" applyFont="1" applyFill="1" applyBorder="1" applyAlignment="1" applyProtection="1">
      <alignment horizontal="center" vertical="center" wrapText="1"/>
      <protection/>
    </xf>
    <xf numFmtId="0" fontId="5" fillId="13" borderId="19" xfId="0" applyFont="1" applyFill="1" applyBorder="1" applyAlignment="1" applyProtection="1">
      <alignment horizontal="justify" vertical="center" wrapText="1"/>
      <protection/>
    </xf>
    <xf numFmtId="0" fontId="0" fillId="13" borderId="11" xfId="0" applyFill="1" applyBorder="1" applyAlignment="1" applyProtection="1">
      <alignment horizontal="center" vertical="center"/>
      <protection/>
    </xf>
    <xf numFmtId="0" fontId="5" fillId="33" borderId="11" xfId="0" applyFont="1" applyFill="1" applyBorder="1" applyAlignment="1" applyProtection="1">
      <alignment horizontal="center" vertical="center" wrapText="1"/>
      <protection/>
    </xf>
    <xf numFmtId="2" fontId="5" fillId="13" borderId="19" xfId="0" applyNumberFormat="1" applyFont="1" applyFill="1" applyBorder="1" applyAlignment="1" applyProtection="1">
      <alignment horizontal="justify" vertical="center" wrapText="1"/>
      <protection/>
    </xf>
    <xf numFmtId="0" fontId="5" fillId="13" borderId="0" xfId="0" applyFont="1" applyFill="1" applyBorder="1" applyAlignment="1" applyProtection="1">
      <alignment horizontal="center" vertical="center" wrapText="1"/>
      <protection/>
    </xf>
    <xf numFmtId="2" fontId="5" fillId="13" borderId="19" xfId="0" applyNumberFormat="1" applyFont="1" applyFill="1" applyBorder="1" applyAlignment="1" applyProtection="1">
      <alignment horizontal="center" vertical="center" wrapText="1"/>
      <protection/>
    </xf>
    <xf numFmtId="0" fontId="0" fillId="13" borderId="11" xfId="0" applyFill="1" applyBorder="1" applyAlignment="1">
      <alignment horizontal="center" vertical="center" wrapText="1"/>
    </xf>
    <xf numFmtId="0" fontId="0" fillId="13" borderId="11" xfId="0" applyFill="1" applyBorder="1" applyAlignment="1">
      <alignment horizontal="center" vertical="center"/>
    </xf>
    <xf numFmtId="0" fontId="68" fillId="0" borderId="0" xfId="0" applyFont="1" applyFill="1" applyAlignment="1" applyProtection="1">
      <alignment/>
      <protection/>
    </xf>
    <xf numFmtId="0" fontId="66" fillId="36" borderId="11" xfId="57" applyFont="1" applyFill="1" applyBorder="1" applyAlignment="1" applyProtection="1">
      <alignment horizontal="center" vertical="center" wrapText="1"/>
      <protection/>
    </xf>
    <xf numFmtId="0" fontId="20" fillId="12" borderId="11" xfId="54" applyFont="1" applyFill="1" applyBorder="1" applyAlignment="1" applyProtection="1">
      <alignment horizontal="center" vertical="center" wrapText="1"/>
      <protection locked="0"/>
    </xf>
    <xf numFmtId="0" fontId="5" fillId="12" borderId="11" xfId="54" applyFont="1" applyFill="1" applyBorder="1" applyAlignment="1" applyProtection="1">
      <alignment horizontal="center" vertical="center" wrapText="1"/>
      <protection locked="0"/>
    </xf>
    <xf numFmtId="0" fontId="5" fillId="39" borderId="11" xfId="0"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0" fontId="13" fillId="39" borderId="11" xfId="58" applyFont="1" applyFill="1" applyBorder="1" applyAlignment="1" applyProtection="1">
      <alignment horizontal="center" vertical="center" wrapText="1"/>
      <protection/>
    </xf>
    <xf numFmtId="0" fontId="66" fillId="5" borderId="11" xfId="57" applyFont="1" applyFill="1" applyBorder="1" applyAlignment="1" applyProtection="1">
      <alignment horizontal="center" vertical="center" wrapText="1"/>
      <protection/>
    </xf>
    <xf numFmtId="0" fontId="5" fillId="5" borderId="11" xfId="54" applyFont="1" applyFill="1" applyBorder="1" applyAlignment="1" applyProtection="1">
      <alignment horizontal="center" vertical="center" wrapText="1"/>
      <protection/>
    </xf>
    <xf numFmtId="0" fontId="5" fillId="40" borderId="11" xfId="58" applyFont="1" applyFill="1" applyBorder="1" applyAlignment="1" applyProtection="1">
      <alignment horizontal="center" vertical="center" wrapText="1"/>
      <protection/>
    </xf>
    <xf numFmtId="0" fontId="2" fillId="3" borderId="11" xfId="0" applyFont="1" applyFill="1" applyBorder="1" applyAlignment="1" applyProtection="1">
      <alignment horizontal="center" vertical="center" wrapText="1"/>
      <protection/>
    </xf>
    <xf numFmtId="0" fontId="2" fillId="14" borderId="11" xfId="0" applyFont="1" applyFill="1" applyBorder="1" applyAlignment="1" applyProtection="1">
      <alignment horizontal="center" vertical="center"/>
      <protection/>
    </xf>
    <xf numFmtId="0" fontId="2" fillId="14" borderId="11" xfId="0" applyFont="1" applyFill="1" applyBorder="1" applyAlignment="1" applyProtection="1">
      <alignment horizontal="center" vertical="center" wrapText="1"/>
      <protection/>
    </xf>
    <xf numFmtId="0" fontId="5" fillId="9" borderId="18" xfId="0" applyFont="1" applyFill="1" applyBorder="1" applyAlignment="1" applyProtection="1">
      <alignment horizontal="center" vertical="center" wrapText="1"/>
      <protection/>
    </xf>
    <xf numFmtId="0" fontId="2" fillId="14" borderId="17" xfId="0" applyFont="1" applyFill="1" applyBorder="1" applyAlignment="1" applyProtection="1">
      <alignment horizontal="center" vertical="center" wrapText="1"/>
      <protection/>
    </xf>
    <xf numFmtId="0" fontId="2" fillId="14" borderId="17" xfId="0" applyFont="1" applyFill="1" applyBorder="1" applyAlignment="1" applyProtection="1">
      <alignment horizontal="center" vertical="center"/>
      <protection/>
    </xf>
    <xf numFmtId="0" fontId="66" fillId="9" borderId="18" xfId="57" applyFont="1" applyFill="1" applyBorder="1" applyAlignment="1" applyProtection="1">
      <alignment horizontal="center" vertical="center"/>
      <protection/>
    </xf>
    <xf numFmtId="14" fontId="66" fillId="9" borderId="18" xfId="57" applyNumberFormat="1" applyFont="1" applyFill="1" applyBorder="1" applyAlignment="1" applyProtection="1">
      <alignment horizontal="center" vertical="center"/>
      <protection/>
    </xf>
    <xf numFmtId="14" fontId="5" fillId="9" borderId="18" xfId="0" applyNumberFormat="1" applyFont="1" applyFill="1" applyBorder="1" applyAlignment="1" applyProtection="1">
      <alignment horizontal="center" vertical="center" wrapText="1"/>
      <protection/>
    </xf>
    <xf numFmtId="0" fontId="10" fillId="12" borderId="11" xfId="59" applyFont="1" applyFill="1" applyBorder="1" applyAlignment="1" applyProtection="1">
      <alignment horizontal="justify" vertical="center" wrapText="1"/>
      <protection/>
    </xf>
    <xf numFmtId="0" fontId="5" fillId="40" borderId="11" xfId="59" applyNumberFormat="1" applyFont="1" applyFill="1" applyBorder="1" applyAlignment="1" applyProtection="1">
      <alignment horizontal="center" vertical="center" wrapText="1"/>
      <protection locked="0"/>
    </xf>
    <xf numFmtId="9" fontId="5" fillId="40" borderId="11" xfId="59" applyNumberFormat="1" applyFont="1" applyFill="1" applyBorder="1" applyAlignment="1" applyProtection="1">
      <alignment horizontal="center" vertical="center" wrapText="1"/>
      <protection locked="0"/>
    </xf>
    <xf numFmtId="0" fontId="5" fillId="40" borderId="11" xfId="58" applyFont="1" applyFill="1" applyBorder="1" applyAlignment="1" applyProtection="1">
      <alignment horizontal="center" vertical="center" wrapText="1"/>
      <protection locked="0"/>
    </xf>
    <xf numFmtId="196" fontId="5" fillId="40" borderId="11" xfId="59" applyNumberFormat="1" applyFont="1" applyFill="1" applyBorder="1" applyAlignment="1" applyProtection="1">
      <alignment horizontal="center" vertical="center" wrapText="1"/>
      <protection locked="0"/>
    </xf>
    <xf numFmtId="0" fontId="5" fillId="9" borderId="11" xfId="0" applyFont="1" applyFill="1" applyBorder="1" applyAlignment="1" applyProtection="1">
      <alignment horizontal="center" vertical="center" wrapText="1"/>
      <protection locked="0"/>
    </xf>
    <xf numFmtId="0" fontId="5" fillId="9" borderId="11" xfId="59" applyNumberFormat="1" applyFont="1" applyFill="1" applyBorder="1" applyAlignment="1" applyProtection="1">
      <alignment horizontal="center" vertical="center" wrapText="1"/>
      <protection locked="0"/>
    </xf>
    <xf numFmtId="0" fontId="13" fillId="9" borderId="11" xfId="58" applyFont="1" applyFill="1" applyBorder="1" applyAlignment="1" applyProtection="1">
      <alignment horizontal="center" vertical="center" wrapText="1"/>
      <protection locked="0"/>
    </xf>
    <xf numFmtId="0" fontId="5" fillId="39" borderId="11" xfId="0" applyFont="1" applyFill="1" applyBorder="1" applyAlignment="1" applyProtection="1">
      <alignment horizontal="center" vertical="center" wrapText="1"/>
      <protection locked="0"/>
    </xf>
    <xf numFmtId="0" fontId="5" fillId="39" borderId="11" xfId="59" applyNumberFormat="1" applyFont="1" applyFill="1" applyBorder="1" applyAlignment="1" applyProtection="1">
      <alignment horizontal="center" vertical="center" wrapText="1"/>
      <protection locked="0"/>
    </xf>
    <xf numFmtId="197" fontId="5" fillId="13" borderId="11" xfId="59" applyNumberFormat="1" applyFont="1" applyFill="1" applyBorder="1" applyAlignment="1" applyProtection="1">
      <alignment horizontal="center" vertical="center" wrapText="1"/>
      <protection locked="0"/>
    </xf>
    <xf numFmtId="196" fontId="5" fillId="13" borderId="11" xfId="59" applyNumberFormat="1" applyFont="1" applyFill="1" applyBorder="1" applyAlignment="1" applyProtection="1">
      <alignment horizontal="center" vertical="center" wrapText="1"/>
      <protection locked="0"/>
    </xf>
    <xf numFmtId="14" fontId="5" fillId="13" borderId="11" xfId="58" applyNumberFormat="1" applyFont="1" applyFill="1" applyBorder="1" applyAlignment="1" applyProtection="1">
      <alignment horizontal="center" vertical="center" wrapText="1"/>
      <protection locked="0"/>
    </xf>
    <xf numFmtId="196" fontId="20" fillId="19" borderId="17" xfId="59" applyNumberFormat="1" applyFont="1" applyFill="1" applyBorder="1" applyAlignment="1" applyProtection="1">
      <alignment horizontal="center" vertical="center" wrapText="1"/>
      <protection locked="0"/>
    </xf>
    <xf numFmtId="0" fontId="5" fillId="19" borderId="11" xfId="59" applyNumberFormat="1" applyFont="1" applyFill="1" applyBorder="1" applyAlignment="1" applyProtection="1">
      <alignment horizontal="center" vertical="center" wrapText="1"/>
      <protection locked="0"/>
    </xf>
    <xf numFmtId="196" fontId="20" fillId="2" borderId="11" xfId="59" applyNumberFormat="1" applyFont="1" applyFill="1" applyBorder="1" applyAlignment="1" applyProtection="1">
      <alignment horizontal="center" vertical="center" wrapText="1"/>
      <protection locked="0"/>
    </xf>
    <xf numFmtId="0" fontId="13" fillId="2" borderId="25" xfId="59" applyNumberFormat="1" applyFont="1" applyFill="1" applyBorder="1" applyAlignment="1" applyProtection="1">
      <alignment horizontal="center" vertical="center" wrapText="1"/>
      <protection locked="0"/>
    </xf>
    <xf numFmtId="197" fontId="5" fillId="11" borderId="11" xfId="0" applyNumberFormat="1" applyFont="1" applyFill="1" applyBorder="1" applyAlignment="1" applyProtection="1">
      <alignment horizontal="center" vertical="center" wrapText="1"/>
      <protection locked="0"/>
    </xf>
    <xf numFmtId="196" fontId="5" fillId="11" borderId="11" xfId="59" applyNumberFormat="1" applyFont="1" applyFill="1" applyBorder="1" applyAlignment="1" applyProtection="1">
      <alignment horizontal="center" vertical="center" wrapText="1"/>
      <protection locked="0"/>
    </xf>
    <xf numFmtId="0" fontId="5" fillId="11" borderId="25" xfId="59" applyNumberFormat="1" applyFont="1" applyFill="1" applyBorder="1" applyAlignment="1" applyProtection="1">
      <alignment horizontal="center" vertical="center" wrapText="1"/>
      <protection locked="0"/>
    </xf>
    <xf numFmtId="196" fontId="5" fillId="11" borderId="11" xfId="0" applyNumberFormat="1" applyFont="1" applyFill="1" applyBorder="1" applyAlignment="1" applyProtection="1">
      <alignment horizontal="center" vertical="center" wrapText="1"/>
      <protection locked="0"/>
    </xf>
    <xf numFmtId="197" fontId="5" fillId="33" borderId="11" xfId="0" applyNumberFormat="1" applyFont="1" applyFill="1" applyBorder="1" applyAlignment="1" applyProtection="1">
      <alignment horizontal="center" vertical="center" wrapText="1"/>
      <protection locked="0"/>
    </xf>
    <xf numFmtId="196" fontId="5" fillId="33" borderId="11" xfId="0" applyNumberFormat="1" applyFont="1" applyFill="1" applyBorder="1" applyAlignment="1" applyProtection="1">
      <alignment horizontal="center" vertical="center" wrapText="1"/>
      <protection locked="0"/>
    </xf>
    <xf numFmtId="0" fontId="5" fillId="33" borderId="11" xfId="0" applyFont="1" applyFill="1" applyBorder="1" applyAlignment="1" applyProtection="1">
      <alignment horizontal="center" vertical="center" wrapText="1"/>
      <protection locked="0"/>
    </xf>
    <xf numFmtId="0" fontId="5" fillId="3" borderId="11" xfId="54" applyFont="1" applyFill="1" applyBorder="1" applyAlignment="1" applyProtection="1">
      <alignment horizontal="center" vertical="center" wrapText="1"/>
      <protection locked="0"/>
    </xf>
    <xf numFmtId="1" fontId="5" fillId="3" borderId="11" xfId="54" applyNumberFormat="1" applyFont="1" applyFill="1" applyBorder="1" applyAlignment="1" applyProtection="1">
      <alignment horizontal="center" vertical="center" wrapText="1"/>
      <protection locked="0"/>
    </xf>
    <xf numFmtId="0" fontId="5" fillId="3" borderId="11" xfId="58" applyFont="1" applyFill="1" applyBorder="1" applyAlignment="1" applyProtection="1">
      <alignment horizontal="center" vertical="center" wrapText="1"/>
      <protection locked="0"/>
    </xf>
    <xf numFmtId="0" fontId="5" fillId="39" borderId="11" xfId="54" applyFont="1" applyFill="1" applyBorder="1" applyAlignment="1" applyProtection="1">
      <alignment horizontal="center" vertical="center" wrapText="1"/>
      <protection locked="0"/>
    </xf>
    <xf numFmtId="1" fontId="5" fillId="39" borderId="11" xfId="54" applyNumberFormat="1" applyFont="1" applyFill="1" applyBorder="1" applyAlignment="1" applyProtection="1">
      <alignment horizontal="center" vertical="center" wrapText="1"/>
      <protection locked="0"/>
    </xf>
    <xf numFmtId="0" fontId="5" fillId="39" borderId="11" xfId="58" applyFont="1" applyFill="1" applyBorder="1" applyAlignment="1" applyProtection="1">
      <alignment horizontal="center" vertical="center" wrapText="1"/>
      <protection locked="0"/>
    </xf>
    <xf numFmtId="197" fontId="5" fillId="13" borderId="11" xfId="0" applyNumberFormat="1" applyFont="1" applyFill="1" applyBorder="1" applyAlignment="1" applyProtection="1">
      <alignment horizontal="center" vertical="center" wrapText="1"/>
      <protection locked="0"/>
    </xf>
    <xf numFmtId="196" fontId="5" fillId="13" borderId="11" xfId="0" applyNumberFormat="1" applyFont="1" applyFill="1" applyBorder="1" applyAlignment="1" applyProtection="1">
      <alignment horizontal="center" vertical="center" wrapText="1"/>
      <protection locked="0"/>
    </xf>
    <xf numFmtId="0" fontId="5" fillId="13" borderId="11" xfId="59" applyFont="1" applyFill="1" applyBorder="1" applyAlignment="1" applyProtection="1">
      <alignment horizontal="center" vertical="center" wrapText="1"/>
      <protection locked="0"/>
    </xf>
    <xf numFmtId="0" fontId="5" fillId="11" borderId="11" xfId="54" applyFont="1" applyFill="1" applyBorder="1" applyAlignment="1" applyProtection="1">
      <alignment horizontal="center" vertical="center" wrapText="1"/>
      <protection locked="0"/>
    </xf>
    <xf numFmtId="0" fontId="5" fillId="11" borderId="11" xfId="59" applyFont="1" applyFill="1" applyBorder="1" applyAlignment="1" applyProtection="1">
      <alignment horizontal="center" vertical="center" wrapText="1"/>
      <protection locked="0"/>
    </xf>
    <xf numFmtId="0" fontId="20" fillId="12" borderId="11" xfId="59" applyNumberFormat="1" applyFont="1" applyFill="1" applyBorder="1" applyAlignment="1" applyProtection="1">
      <alignment horizontal="center" vertical="center" wrapText="1"/>
      <protection locked="0"/>
    </xf>
    <xf numFmtId="0" fontId="5" fillId="36" borderId="11" xfId="54" applyFont="1" applyFill="1" applyBorder="1" applyAlignment="1" applyProtection="1">
      <alignment horizontal="center" vertical="center" wrapText="1"/>
      <protection locked="0"/>
    </xf>
    <xf numFmtId="0" fontId="66" fillId="36" borderId="11" xfId="57" applyFont="1" applyFill="1" applyBorder="1" applyAlignment="1" applyProtection="1">
      <alignment horizontal="center" vertical="center"/>
      <protection locked="0"/>
    </xf>
    <xf numFmtId="0" fontId="66" fillId="39" borderId="11" xfId="57" applyFont="1" applyFill="1" applyBorder="1" applyAlignment="1" applyProtection="1">
      <alignment horizontal="center" vertical="center" wrapText="1"/>
      <protection locked="0"/>
    </xf>
    <xf numFmtId="0" fontId="66" fillId="5" borderId="11" xfId="57" applyFont="1" applyFill="1" applyBorder="1" applyAlignment="1" applyProtection="1">
      <alignment horizontal="center" vertical="center" wrapText="1"/>
      <protection locked="0"/>
    </xf>
    <xf numFmtId="0" fontId="5" fillId="5" borderId="11" xfId="54" applyFont="1" applyFill="1" applyBorder="1" applyAlignment="1" applyProtection="1">
      <alignment horizontal="center" vertical="center" wrapText="1"/>
      <protection locked="0"/>
    </xf>
    <xf numFmtId="9" fontId="5" fillId="13" borderId="11" xfId="63" applyFont="1" applyFill="1" applyBorder="1" applyAlignment="1" applyProtection="1">
      <alignment horizontal="center" vertical="center" wrapText="1"/>
      <protection locked="0"/>
    </xf>
    <xf numFmtId="9" fontId="0" fillId="0" borderId="0" xfId="63" applyFont="1" applyAlignment="1" applyProtection="1">
      <alignment/>
      <protection/>
    </xf>
    <xf numFmtId="9" fontId="5" fillId="40" borderId="11" xfId="63" applyFont="1" applyFill="1" applyBorder="1" applyAlignment="1" applyProtection="1">
      <alignment horizontal="center" vertical="center" wrapText="1"/>
      <protection locked="0"/>
    </xf>
    <xf numFmtId="9" fontId="5" fillId="11" borderId="11" xfId="63" applyFont="1" applyFill="1" applyBorder="1" applyAlignment="1" applyProtection="1">
      <alignment horizontal="center" vertical="center" wrapText="1"/>
      <protection locked="0"/>
    </xf>
    <xf numFmtId="9" fontId="5" fillId="33" borderId="11" xfId="63" applyFont="1" applyFill="1" applyBorder="1" applyAlignment="1" applyProtection="1">
      <alignment horizontal="center" vertical="center" wrapText="1"/>
      <protection locked="0"/>
    </xf>
    <xf numFmtId="9" fontId="5" fillId="3" borderId="11" xfId="63" applyFont="1" applyFill="1" applyBorder="1" applyAlignment="1" applyProtection="1">
      <alignment horizontal="center" vertical="center" wrapText="1"/>
      <protection locked="0"/>
    </xf>
    <xf numFmtId="9" fontId="20" fillId="12" borderId="11" xfId="63" applyFont="1" applyFill="1" applyBorder="1" applyAlignment="1" applyProtection="1">
      <alignment horizontal="center" vertical="center" wrapText="1"/>
      <protection locked="0"/>
    </xf>
    <xf numFmtId="9" fontId="66" fillId="36" borderId="11" xfId="63" applyFont="1" applyFill="1" applyBorder="1" applyAlignment="1" applyProtection="1">
      <alignment horizontal="center" vertical="center"/>
      <protection locked="0"/>
    </xf>
    <xf numFmtId="9" fontId="66" fillId="39" borderId="11" xfId="63" applyFont="1" applyFill="1" applyBorder="1" applyAlignment="1" applyProtection="1">
      <alignment horizontal="center" vertical="center" wrapText="1"/>
      <protection locked="0"/>
    </xf>
    <xf numFmtId="9" fontId="66" fillId="5" borderId="11" xfId="63" applyFont="1" applyFill="1" applyBorder="1" applyAlignment="1" applyProtection="1">
      <alignment horizontal="center" vertical="center" wrapText="1"/>
      <protection locked="0"/>
    </xf>
    <xf numFmtId="0" fontId="13" fillId="39" borderId="11" xfId="58" applyFont="1" applyFill="1" applyBorder="1" applyAlignment="1" applyProtection="1">
      <alignment horizontal="center" vertical="center" wrapText="1"/>
      <protection locked="0"/>
    </xf>
    <xf numFmtId="0" fontId="5" fillId="36" borderId="11" xfId="57" applyFont="1" applyFill="1" applyBorder="1" applyAlignment="1" applyProtection="1">
      <alignment horizontal="center" vertical="center" wrapText="1"/>
      <protection locked="0"/>
    </xf>
    <xf numFmtId="0" fontId="5" fillId="11" borderId="25" xfId="59" applyNumberFormat="1" applyFont="1" applyFill="1" applyBorder="1" applyAlignment="1" applyProtection="1">
      <alignment horizontal="center" vertical="center" wrapText="1"/>
      <protection/>
    </xf>
    <xf numFmtId="0" fontId="5" fillId="9" borderId="18"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1" fillId="9" borderId="11" xfId="58" applyFont="1" applyFill="1" applyBorder="1" applyAlignment="1" applyProtection="1">
      <alignment horizontal="center" vertical="center" wrapText="1"/>
      <protection/>
    </xf>
    <xf numFmtId="0" fontId="10" fillId="11" borderId="11" xfId="59" applyFont="1" applyFill="1" applyBorder="1" applyAlignment="1" applyProtection="1">
      <alignment horizontal="center" vertical="center" wrapText="1"/>
      <protection/>
    </xf>
    <xf numFmtId="0" fontId="3" fillId="33" borderId="10" xfId="0" applyFont="1" applyFill="1" applyBorder="1" applyAlignment="1">
      <alignment horizontal="center" vertical="center"/>
    </xf>
    <xf numFmtId="0" fontId="0" fillId="0" borderId="26" xfId="0" applyFont="1" applyBorder="1" applyAlignment="1">
      <alignment horizontal="left"/>
    </xf>
    <xf numFmtId="0" fontId="0" fillId="0" borderId="27" xfId="0" applyFont="1" applyBorder="1" applyAlignment="1">
      <alignment horizontal="left"/>
    </xf>
    <xf numFmtId="0" fontId="0" fillId="0" borderId="28" xfId="0" applyFont="1" applyBorder="1" applyAlignment="1">
      <alignment horizontal="left"/>
    </xf>
    <xf numFmtId="0" fontId="10" fillId="0" borderId="13" xfId="0" applyFont="1" applyBorder="1" applyAlignment="1">
      <alignment horizontal="center" wrapText="1"/>
    </xf>
    <xf numFmtId="0" fontId="71" fillId="0" borderId="13" xfId="0" applyFont="1" applyBorder="1" applyAlignment="1">
      <alignment horizontal="center"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xf>
    <xf numFmtId="0" fontId="0" fillId="0" borderId="14" xfId="0" applyBorder="1" applyAlignment="1">
      <alignment horizontal="center"/>
    </xf>
    <xf numFmtId="0" fontId="0" fillId="0" borderId="32" xfId="0" applyBorder="1" applyAlignment="1">
      <alignment horizontal="center"/>
    </xf>
    <xf numFmtId="0" fontId="0" fillId="0" borderId="15" xfId="0" applyBorder="1" applyAlignment="1">
      <alignment horizontal="center"/>
    </xf>
    <xf numFmtId="0" fontId="0" fillId="0" borderId="33" xfId="0" applyBorder="1" applyAlignment="1">
      <alignment horizontal="center"/>
    </xf>
    <xf numFmtId="0" fontId="0" fillId="0" borderId="16" xfId="0" applyBorder="1" applyAlignment="1">
      <alignment horizontal="center"/>
    </xf>
    <xf numFmtId="0" fontId="0" fillId="0" borderId="34" xfId="0" applyBorder="1" applyAlignment="1">
      <alignment horizontal="center"/>
    </xf>
    <xf numFmtId="0" fontId="7" fillId="0" borderId="35" xfId="0" applyFont="1" applyBorder="1" applyAlignment="1" applyProtection="1">
      <alignment horizontal="center" wrapText="1"/>
      <protection/>
    </xf>
    <xf numFmtId="0" fontId="7" fillId="0" borderId="36" xfId="0" applyFont="1" applyBorder="1" applyAlignment="1" applyProtection="1">
      <alignment horizontal="center" wrapText="1"/>
      <protection/>
    </xf>
    <xf numFmtId="0" fontId="7" fillId="0" borderId="37" xfId="0" applyFont="1" applyBorder="1" applyAlignment="1" applyProtection="1">
      <alignment horizontal="center" wrapText="1"/>
      <protection/>
    </xf>
    <xf numFmtId="0" fontId="7" fillId="0" borderId="38" xfId="0" applyFont="1" applyBorder="1" applyAlignment="1" applyProtection="1">
      <alignment horizontal="center" wrapText="1"/>
      <protection/>
    </xf>
    <xf numFmtId="0" fontId="7" fillId="0" borderId="39" xfId="0" applyFont="1" applyBorder="1" applyAlignment="1" applyProtection="1">
      <alignment horizontal="center" wrapText="1"/>
      <protection/>
    </xf>
    <xf numFmtId="0" fontId="7" fillId="0" borderId="40" xfId="0" applyFont="1" applyBorder="1" applyAlignment="1" applyProtection="1">
      <alignment horizontal="center" wrapText="1"/>
      <protection/>
    </xf>
    <xf numFmtId="0" fontId="2" fillId="0" borderId="35"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39"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40"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6" fillId="0" borderId="35" xfId="0" applyFont="1" applyBorder="1" applyAlignment="1" applyProtection="1">
      <alignment horizontal="center" vertical="center" wrapText="1"/>
      <protection/>
    </xf>
    <xf numFmtId="0" fontId="6" fillId="0" borderId="41" xfId="0" applyFont="1" applyBorder="1" applyAlignment="1" applyProtection="1">
      <alignment horizontal="center" vertical="center" wrapText="1"/>
      <protection/>
    </xf>
    <xf numFmtId="0" fontId="2" fillId="0" borderId="0" xfId="0" applyFont="1" applyBorder="1" applyAlignment="1" applyProtection="1">
      <alignment horizontal="center" wrapText="1"/>
      <protection/>
    </xf>
    <xf numFmtId="0" fontId="5" fillId="0" borderId="38" xfId="0" applyFont="1" applyBorder="1" applyAlignment="1" applyProtection="1">
      <alignment horizontal="center" wrapText="1"/>
      <protection/>
    </xf>
    <xf numFmtId="0" fontId="5" fillId="0" borderId="0" xfId="0" applyFont="1" applyBorder="1" applyAlignment="1" applyProtection="1">
      <alignment horizontal="center" wrapText="1"/>
      <protection/>
    </xf>
    <xf numFmtId="0" fontId="2" fillId="14" borderId="11" xfId="0" applyFont="1" applyFill="1" applyBorder="1" applyAlignment="1" applyProtection="1">
      <alignment horizontal="center" vertical="center"/>
      <protection/>
    </xf>
    <xf numFmtId="0" fontId="2" fillId="14" borderId="11" xfId="0" applyFont="1" applyFill="1" applyBorder="1" applyAlignment="1" applyProtection="1">
      <alignment horizontal="center" vertical="center" wrapText="1"/>
      <protection/>
    </xf>
    <xf numFmtId="0" fontId="2" fillId="0" borderId="37"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12" xfId="0" applyFont="1" applyBorder="1" applyAlignment="1" applyProtection="1">
      <alignment horizontal="left" vertical="center" wrapText="1"/>
      <protection/>
    </xf>
    <xf numFmtId="0" fontId="2" fillId="0" borderId="44" xfId="0" applyFont="1" applyBorder="1" applyAlignment="1" applyProtection="1">
      <alignment horizontal="left" vertical="center" wrapText="1"/>
      <protection/>
    </xf>
    <xf numFmtId="0" fontId="2" fillId="0" borderId="43" xfId="0" applyFont="1" applyBorder="1" applyAlignment="1" applyProtection="1">
      <alignment horizontal="left" vertical="center" wrapText="1"/>
      <protection/>
    </xf>
    <xf numFmtId="0" fontId="5" fillId="0" borderId="33" xfId="0" applyFont="1" applyBorder="1" applyAlignment="1" applyProtection="1">
      <alignment horizontal="center" wrapText="1"/>
      <protection/>
    </xf>
    <xf numFmtId="0" fontId="65" fillId="0" borderId="13" xfId="0" applyFont="1" applyBorder="1" applyAlignment="1" applyProtection="1">
      <alignment horizontal="center" vertical="center"/>
      <protection/>
    </xf>
    <xf numFmtId="0" fontId="8" fillId="0" borderId="14" xfId="0" applyFont="1" applyBorder="1" applyAlignment="1" applyProtection="1">
      <alignment horizontal="center" wrapText="1"/>
      <protection/>
    </xf>
    <xf numFmtId="0" fontId="8" fillId="0" borderId="32" xfId="0" applyFont="1" applyBorder="1" applyAlignment="1" applyProtection="1">
      <alignment horizontal="center" wrapText="1"/>
      <protection/>
    </xf>
    <xf numFmtId="0" fontId="8" fillId="0" borderId="15" xfId="0" applyFont="1" applyBorder="1" applyAlignment="1" applyProtection="1">
      <alignment horizontal="center" wrapText="1"/>
      <protection/>
    </xf>
    <xf numFmtId="0" fontId="8" fillId="0" borderId="33" xfId="0" applyFont="1" applyBorder="1" applyAlignment="1" applyProtection="1">
      <alignment horizontal="center" wrapText="1"/>
      <protection/>
    </xf>
    <xf numFmtId="0" fontId="8" fillId="0" borderId="16" xfId="0" applyFont="1" applyBorder="1" applyAlignment="1" applyProtection="1">
      <alignment horizontal="center" wrapText="1"/>
      <protection/>
    </xf>
    <xf numFmtId="0" fontId="8" fillId="0" borderId="34" xfId="0" applyFont="1" applyBorder="1" applyAlignment="1" applyProtection="1">
      <alignment horizontal="center" wrapText="1"/>
      <protection/>
    </xf>
    <xf numFmtId="0" fontId="2" fillId="0" borderId="13" xfId="0" applyFont="1" applyBorder="1" applyAlignment="1" applyProtection="1">
      <alignment horizontal="center" vertical="center"/>
      <protection/>
    </xf>
    <xf numFmtId="0" fontId="2" fillId="0" borderId="13" xfId="0" applyFont="1" applyBorder="1" applyAlignment="1" applyProtection="1">
      <alignment horizontal="center"/>
      <protection/>
    </xf>
    <xf numFmtId="0" fontId="2" fillId="14" borderId="11" xfId="0" applyFont="1" applyFill="1" applyBorder="1" applyAlignment="1" applyProtection="1">
      <alignment horizontal="center"/>
      <protection/>
    </xf>
    <xf numFmtId="0" fontId="5" fillId="3" borderId="17" xfId="0" applyFont="1" applyFill="1" applyBorder="1" applyAlignment="1" applyProtection="1">
      <alignment horizontal="center" vertical="center" wrapText="1"/>
      <protection/>
    </xf>
    <xf numFmtId="0" fontId="5" fillId="3" borderId="18" xfId="0" applyFont="1" applyFill="1" applyBorder="1" applyAlignment="1" applyProtection="1">
      <alignment horizontal="center" vertical="center" wrapText="1"/>
      <protection/>
    </xf>
    <xf numFmtId="196" fontId="5" fillId="40" borderId="17" xfId="59" applyNumberFormat="1" applyFont="1" applyFill="1" applyBorder="1" applyAlignment="1" applyProtection="1">
      <alignment horizontal="center" vertical="center" wrapText="1"/>
      <protection locked="0"/>
    </xf>
    <xf numFmtId="196" fontId="5" fillId="40" borderId="18" xfId="59" applyNumberFormat="1" applyFont="1" applyFill="1" applyBorder="1" applyAlignment="1" applyProtection="1">
      <alignment horizontal="center" vertical="center" wrapText="1"/>
      <protection locked="0"/>
    </xf>
    <xf numFmtId="9" fontId="5" fillId="40" borderId="17" xfId="63" applyFont="1" applyFill="1" applyBorder="1" applyAlignment="1" applyProtection="1">
      <alignment horizontal="center" vertical="center" wrapText="1"/>
      <protection locked="0"/>
    </xf>
    <xf numFmtId="9" fontId="5" fillId="40" borderId="18" xfId="63" applyFont="1" applyFill="1" applyBorder="1" applyAlignment="1" applyProtection="1">
      <alignment horizontal="center" vertical="center" wrapText="1"/>
      <protection locked="0"/>
    </xf>
    <xf numFmtId="197" fontId="5" fillId="40" borderId="17" xfId="59" applyNumberFormat="1" applyFont="1" applyFill="1" applyBorder="1" applyAlignment="1" applyProtection="1">
      <alignment horizontal="center" vertical="center" wrapText="1"/>
      <protection locked="0"/>
    </xf>
    <xf numFmtId="197" fontId="5" fillId="40" borderId="18" xfId="59" applyNumberFormat="1" applyFont="1" applyFill="1" applyBorder="1" applyAlignment="1" applyProtection="1">
      <alignment horizontal="center" vertical="center" wrapText="1"/>
      <protection locked="0"/>
    </xf>
    <xf numFmtId="0" fontId="5" fillId="40" borderId="17" xfId="0" applyFont="1" applyFill="1" applyBorder="1" applyAlignment="1" applyProtection="1">
      <alignment horizontal="center" vertical="center" wrapText="1"/>
      <protection/>
    </xf>
    <xf numFmtId="0" fontId="5" fillId="40" borderId="18" xfId="0" applyFont="1" applyFill="1" applyBorder="1" applyAlignment="1" applyProtection="1">
      <alignment horizontal="center" vertical="center" wrapText="1"/>
      <protection/>
    </xf>
    <xf numFmtId="0" fontId="5" fillId="9" borderId="17" xfId="0" applyFont="1" applyFill="1" applyBorder="1" applyAlignment="1" applyProtection="1">
      <alignment horizontal="center" vertical="center" wrapText="1"/>
      <protection/>
    </xf>
    <xf numFmtId="0" fontId="5" fillId="9" borderId="22" xfId="0" applyFont="1" applyFill="1" applyBorder="1" applyAlignment="1" applyProtection="1">
      <alignment horizontal="center" vertical="center" wrapText="1"/>
      <protection/>
    </xf>
    <xf numFmtId="0" fontId="5" fillId="9" borderId="18" xfId="0" applyFont="1" applyFill="1" applyBorder="1" applyAlignment="1" applyProtection="1">
      <alignment horizontal="center" vertical="center" wrapText="1"/>
      <protection/>
    </xf>
    <xf numFmtId="0" fontId="8" fillId="0" borderId="13" xfId="0" applyFont="1" applyBorder="1" applyAlignment="1" applyProtection="1">
      <alignment horizontal="center"/>
      <protection/>
    </xf>
    <xf numFmtId="0" fontId="2" fillId="14" borderId="17" xfId="0" applyFont="1" applyFill="1" applyBorder="1" applyAlignment="1" applyProtection="1">
      <alignment horizontal="center" vertical="center" wrapText="1"/>
      <protection/>
    </xf>
    <xf numFmtId="0" fontId="21" fillId="0" borderId="13" xfId="0" applyFont="1" applyBorder="1" applyAlignment="1" applyProtection="1">
      <alignment horizontal="center" wrapText="1"/>
      <protection/>
    </xf>
    <xf numFmtId="0" fontId="2" fillId="0" borderId="13" xfId="0" applyFont="1" applyBorder="1" applyAlignment="1" applyProtection="1">
      <alignment horizontal="center" wrapText="1"/>
      <protection/>
    </xf>
    <xf numFmtId="0" fontId="65" fillId="38" borderId="13" xfId="0" applyFont="1" applyFill="1" applyBorder="1" applyAlignment="1" applyProtection="1">
      <alignment horizontal="center" vertical="center"/>
      <protection/>
    </xf>
    <xf numFmtId="0" fontId="18" fillId="14" borderId="11" xfId="0" applyFont="1" applyFill="1" applyBorder="1" applyAlignment="1" applyProtection="1">
      <alignment horizontal="center" vertical="center"/>
      <protection/>
    </xf>
    <xf numFmtId="0" fontId="18" fillId="14" borderId="17" xfId="0" applyFont="1" applyFill="1" applyBorder="1" applyAlignment="1" applyProtection="1">
      <alignment horizontal="center" vertical="center"/>
      <protection/>
    </xf>
    <xf numFmtId="196" fontId="2" fillId="14" borderId="11" xfId="0" applyNumberFormat="1" applyFont="1" applyFill="1" applyBorder="1" applyAlignment="1" applyProtection="1">
      <alignment horizontal="center" vertical="center" wrapText="1"/>
      <protection/>
    </xf>
    <xf numFmtId="196" fontId="2" fillId="14" borderId="17" xfId="0" applyNumberFormat="1" applyFont="1" applyFill="1" applyBorder="1" applyAlignment="1" applyProtection="1">
      <alignment horizontal="center" vertical="center" wrapText="1"/>
      <protection/>
    </xf>
    <xf numFmtId="0" fontId="2" fillId="14" borderId="17" xfId="0" applyFont="1" applyFill="1" applyBorder="1" applyAlignment="1" applyProtection="1">
      <alignment horizontal="center" vertical="center"/>
      <protection/>
    </xf>
    <xf numFmtId="9" fontId="2" fillId="14" borderId="11" xfId="63" applyFont="1" applyFill="1" applyBorder="1" applyAlignment="1" applyProtection="1">
      <alignment horizontal="center" vertical="center" wrapText="1"/>
      <protection/>
    </xf>
    <xf numFmtId="9" fontId="2" fillId="14" borderId="17" xfId="63" applyFont="1" applyFill="1" applyBorder="1" applyAlignment="1" applyProtection="1">
      <alignment horizontal="center" vertical="center" wrapText="1"/>
      <protection/>
    </xf>
    <xf numFmtId="0" fontId="5" fillId="40" borderId="17" xfId="58" applyFont="1" applyFill="1" applyBorder="1" applyAlignment="1" applyProtection="1">
      <alignment horizontal="center" vertical="center" wrapText="1"/>
      <protection locked="0"/>
    </xf>
    <xf numFmtId="0" fontId="5" fillId="40" borderId="18" xfId="58" applyFont="1" applyFill="1" applyBorder="1" applyAlignment="1" applyProtection="1">
      <alignment horizontal="center" vertical="center" wrapText="1"/>
      <protection locked="0"/>
    </xf>
    <xf numFmtId="0" fontId="10" fillId="40" borderId="17" xfId="0" applyFont="1" applyFill="1" applyBorder="1" applyAlignment="1" applyProtection="1">
      <alignment horizontal="center" vertical="center" wrapText="1"/>
      <protection/>
    </xf>
    <xf numFmtId="0" fontId="10" fillId="40" borderId="18" xfId="0" applyFont="1" applyFill="1" applyBorder="1" applyAlignment="1" applyProtection="1">
      <alignment horizontal="center" vertical="center" wrapText="1"/>
      <protection/>
    </xf>
    <xf numFmtId="14" fontId="66" fillId="40" borderId="17" xfId="57" applyNumberFormat="1" applyFont="1" applyFill="1" applyBorder="1" applyAlignment="1" applyProtection="1">
      <alignment horizontal="center" vertical="center" wrapText="1"/>
      <protection/>
    </xf>
    <xf numFmtId="14" fontId="66" fillId="40" borderId="18" xfId="57" applyNumberFormat="1" applyFont="1" applyFill="1" applyBorder="1" applyAlignment="1" applyProtection="1">
      <alignment horizontal="center" vertical="center"/>
      <protection/>
    </xf>
    <xf numFmtId="0" fontId="17" fillId="38" borderId="13" xfId="0" applyFont="1" applyFill="1" applyBorder="1" applyAlignment="1" applyProtection="1">
      <alignment horizontal="center" vertical="center"/>
      <protection/>
    </xf>
    <xf numFmtId="0" fontId="66" fillId="3" borderId="17" xfId="57" applyFont="1" applyFill="1" applyBorder="1" applyAlignment="1" applyProtection="1">
      <alignment horizontal="center" vertical="center"/>
      <protection/>
    </xf>
    <xf numFmtId="0" fontId="66" fillId="3" borderId="18" xfId="57" applyFont="1" applyFill="1" applyBorder="1" applyAlignment="1" applyProtection="1">
      <alignment horizontal="center" vertical="center"/>
      <protection/>
    </xf>
    <xf numFmtId="14" fontId="66" fillId="3" borderId="17" xfId="57" applyNumberFormat="1" applyFont="1" applyFill="1" applyBorder="1" applyAlignment="1" applyProtection="1">
      <alignment horizontal="center" vertical="center"/>
      <protection/>
    </xf>
    <xf numFmtId="14" fontId="66" fillId="3" borderId="18" xfId="57" applyNumberFormat="1" applyFont="1" applyFill="1" applyBorder="1" applyAlignment="1" applyProtection="1">
      <alignment horizontal="center" vertical="center"/>
      <protection/>
    </xf>
    <xf numFmtId="14" fontId="5" fillId="3" borderId="17" xfId="0" applyNumberFormat="1" applyFont="1" applyFill="1" applyBorder="1" applyAlignment="1" applyProtection="1">
      <alignment horizontal="center" vertical="center" wrapText="1"/>
      <protection/>
    </xf>
    <xf numFmtId="14" fontId="5" fillId="3" borderId="18" xfId="0" applyNumberFormat="1" applyFont="1" applyFill="1" applyBorder="1" applyAlignment="1" applyProtection="1">
      <alignment horizontal="center" vertical="center" wrapText="1"/>
      <protection/>
    </xf>
    <xf numFmtId="0" fontId="13" fillId="3" borderId="17" xfId="0" applyFont="1" applyFill="1" applyBorder="1" applyAlignment="1" applyProtection="1">
      <alignment horizontal="center" vertical="center" wrapText="1"/>
      <protection/>
    </xf>
    <xf numFmtId="0" fontId="13" fillId="3" borderId="18" xfId="0" applyFont="1" applyFill="1" applyBorder="1" applyAlignment="1" applyProtection="1">
      <alignment horizontal="center" vertical="center" wrapText="1"/>
      <protection/>
    </xf>
    <xf numFmtId="14" fontId="5" fillId="40" borderId="17" xfId="0" applyNumberFormat="1" applyFont="1" applyFill="1" applyBorder="1" applyAlignment="1" applyProtection="1">
      <alignment horizontal="center" vertical="center" wrapText="1"/>
      <protection/>
    </xf>
    <xf numFmtId="14" fontId="5" fillId="40" borderId="18" xfId="0" applyNumberFormat="1" applyFont="1" applyFill="1" applyBorder="1" applyAlignment="1" applyProtection="1">
      <alignment horizontal="center" vertical="center" wrapText="1"/>
      <protection/>
    </xf>
    <xf numFmtId="0" fontId="66" fillId="9" borderId="17" xfId="57" applyFont="1" applyFill="1" applyBorder="1" applyAlignment="1" applyProtection="1">
      <alignment horizontal="center" vertical="center"/>
      <protection/>
    </xf>
    <xf numFmtId="0" fontId="66" fillId="9" borderId="22" xfId="57" applyFont="1" applyFill="1" applyBorder="1" applyAlignment="1" applyProtection="1">
      <alignment horizontal="center" vertical="center"/>
      <protection/>
    </xf>
    <xf numFmtId="0" fontId="66" fillId="9" borderId="18" xfId="57" applyFont="1" applyFill="1" applyBorder="1" applyAlignment="1" applyProtection="1">
      <alignment horizontal="center" vertical="center"/>
      <protection/>
    </xf>
    <xf numFmtId="14" fontId="66" fillId="9" borderId="17" xfId="57" applyNumberFormat="1" applyFont="1" applyFill="1" applyBorder="1" applyAlignment="1" applyProtection="1">
      <alignment horizontal="center" vertical="center"/>
      <protection/>
    </xf>
    <xf numFmtId="14" fontId="66" fillId="9" borderId="22" xfId="57" applyNumberFormat="1" applyFont="1" applyFill="1" applyBorder="1" applyAlignment="1" applyProtection="1">
      <alignment horizontal="center" vertical="center"/>
      <protection/>
    </xf>
    <xf numFmtId="14" fontId="66" fillId="9" borderId="18" xfId="57" applyNumberFormat="1" applyFont="1" applyFill="1" applyBorder="1" applyAlignment="1" applyProtection="1">
      <alignment horizontal="center" vertical="center"/>
      <protection/>
    </xf>
    <xf numFmtId="14" fontId="5" fillId="9" borderId="17" xfId="0" applyNumberFormat="1" applyFont="1" applyFill="1" applyBorder="1" applyAlignment="1" applyProtection="1">
      <alignment horizontal="center" vertical="center" wrapText="1"/>
      <protection/>
    </xf>
    <xf numFmtId="14" fontId="5" fillId="9" borderId="22" xfId="0" applyNumberFormat="1" applyFont="1" applyFill="1" applyBorder="1" applyAlignment="1" applyProtection="1">
      <alignment horizontal="center" vertical="center" wrapText="1"/>
      <protection/>
    </xf>
    <xf numFmtId="14" fontId="5" fillId="9" borderId="18" xfId="0" applyNumberFormat="1" applyFont="1" applyFill="1" applyBorder="1" applyAlignment="1" applyProtection="1">
      <alignment horizontal="center" vertical="center" wrapText="1"/>
      <protection/>
    </xf>
    <xf numFmtId="0" fontId="66" fillId="40" borderId="17" xfId="57" applyFont="1" applyFill="1" applyBorder="1" applyAlignment="1" applyProtection="1">
      <alignment horizontal="center" vertical="center"/>
      <protection/>
    </xf>
    <xf numFmtId="0" fontId="66" fillId="40" borderId="18" xfId="57" applyFont="1" applyFill="1" applyBorder="1" applyAlignment="1" applyProtection="1">
      <alignment horizontal="center" vertical="center"/>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1" xfId="54"/>
    <cellStyle name="Normal 15 2" xfId="55"/>
    <cellStyle name="Normal 2" xfId="56"/>
    <cellStyle name="Normal 28" xfId="57"/>
    <cellStyle name="Normal 28 2" xfId="58"/>
    <cellStyle name="Normal 28 3" xfId="59"/>
    <cellStyle name="Normal 28 4" xfId="60"/>
    <cellStyle name="Normal 28 5" xfId="61"/>
    <cellStyle name="Notas" xfId="62"/>
    <cellStyle name="Percent" xfId="63"/>
    <cellStyle name="Porcentaje 2" xfId="64"/>
    <cellStyle name="Salida" xfId="65"/>
    <cellStyle name="Texto de advertencia" xfId="66"/>
    <cellStyle name="Texto explicativo" xfId="67"/>
    <cellStyle name="Título" xfId="68"/>
    <cellStyle name="Título 2" xfId="69"/>
    <cellStyle name="Título 3" xfId="70"/>
    <cellStyle name="Total" xfId="71"/>
  </cellStyles>
  <dxfs count="41">
    <dxf>
      <fill>
        <patternFill>
          <bgColor rgb="FF99FF33"/>
        </patternFill>
      </fill>
    </dxf>
    <dxf>
      <fill>
        <patternFill>
          <bgColor rgb="FFFFFF00"/>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92D050"/>
        </patternFill>
      </fill>
    </dxf>
    <dxf>
      <fill>
        <patternFill>
          <bgColor theme="0" tint="-0.4999699890613556"/>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border/>
    </dxf>
    <dxf>
      <fill>
        <patternFill>
          <bgColor theme="1" tint="0.4999800026416778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0</xdr:col>
      <xdr:colOff>1695450</xdr:colOff>
      <xdr:row>1</xdr:row>
      <xdr:rowOff>133350</xdr:rowOff>
    </xdr:to>
    <xdr:pic>
      <xdr:nvPicPr>
        <xdr:cNvPr id="1" name="1 Imagen"/>
        <xdr:cNvPicPr preferRelativeResize="1">
          <a:picLocks noChangeAspect="1"/>
        </xdr:cNvPicPr>
      </xdr:nvPicPr>
      <xdr:blipFill>
        <a:blip r:embed="rId1"/>
        <a:stretch>
          <a:fillRect/>
        </a:stretch>
      </xdr:blipFill>
      <xdr:spPr>
        <a:xfrm>
          <a:off x="19050" y="76200"/>
          <a:ext cx="1676400" cy="352425"/>
        </a:xfrm>
        <a:prstGeom prst="rect">
          <a:avLst/>
        </a:prstGeom>
        <a:noFill/>
        <a:ln w="9525" cmpd="sng">
          <a:noFill/>
        </a:ln>
      </xdr:spPr>
    </xdr:pic>
    <xdr:clientData/>
  </xdr:twoCellAnchor>
  <xdr:twoCellAnchor editAs="oneCell">
    <xdr:from>
      <xdr:col>4</xdr:col>
      <xdr:colOff>257175</xdr:colOff>
      <xdr:row>0</xdr:row>
      <xdr:rowOff>171450</xdr:rowOff>
    </xdr:from>
    <xdr:to>
      <xdr:col>5</xdr:col>
      <xdr:colOff>742950</xdr:colOff>
      <xdr:row>2</xdr:row>
      <xdr:rowOff>180975</xdr:rowOff>
    </xdr:to>
    <xdr:pic>
      <xdr:nvPicPr>
        <xdr:cNvPr id="2" name="Imagen 8"/>
        <xdr:cNvPicPr preferRelativeResize="1">
          <a:picLocks noChangeAspect="1"/>
        </xdr:cNvPicPr>
      </xdr:nvPicPr>
      <xdr:blipFill>
        <a:blip r:embed="rId2"/>
        <a:stretch>
          <a:fillRect/>
        </a:stretch>
      </xdr:blipFill>
      <xdr:spPr>
        <a:xfrm>
          <a:off x="6191250" y="171450"/>
          <a:ext cx="162877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1657350</xdr:colOff>
      <xdr:row>0</xdr:row>
      <xdr:rowOff>0</xdr:rowOff>
    </xdr:from>
    <xdr:to>
      <xdr:col>1</xdr:col>
      <xdr:colOff>2171700</xdr:colOff>
      <xdr:row>2</xdr:row>
      <xdr:rowOff>323850</xdr:rowOff>
    </xdr:to>
    <xdr:pic>
      <xdr:nvPicPr>
        <xdr:cNvPr id="1" name="1 Imagen"/>
        <xdr:cNvPicPr preferRelativeResize="1">
          <a:picLocks noChangeAspect="1"/>
        </xdr:cNvPicPr>
      </xdr:nvPicPr>
      <xdr:blipFill>
        <a:blip r:embed="rId1"/>
        <a:stretch>
          <a:fillRect/>
        </a:stretch>
      </xdr:blipFill>
      <xdr:spPr>
        <a:xfrm>
          <a:off x="1657350" y="0"/>
          <a:ext cx="3714750" cy="1228725"/>
        </a:xfrm>
        <a:prstGeom prst="rect">
          <a:avLst/>
        </a:prstGeom>
        <a:noFill/>
        <a:ln w="9525" cmpd="sng">
          <a:noFill/>
        </a:ln>
      </xdr:spPr>
    </xdr:pic>
    <xdr:clientData/>
  </xdr:twoCellAnchor>
  <xdr:twoCellAnchor editAs="oneCell">
    <xdr:from>
      <xdr:col>5</xdr:col>
      <xdr:colOff>752475</xdr:colOff>
      <xdr:row>0</xdr:row>
      <xdr:rowOff>257175</xdr:rowOff>
    </xdr:from>
    <xdr:to>
      <xdr:col>6</xdr:col>
      <xdr:colOff>2047875</xdr:colOff>
      <xdr:row>2</xdr:row>
      <xdr:rowOff>123825</xdr:rowOff>
    </xdr:to>
    <xdr:pic>
      <xdr:nvPicPr>
        <xdr:cNvPr id="2" name="Imagen 8"/>
        <xdr:cNvPicPr preferRelativeResize="1">
          <a:picLocks noChangeAspect="1"/>
        </xdr:cNvPicPr>
      </xdr:nvPicPr>
      <xdr:blipFill>
        <a:blip r:embed="rId2"/>
        <a:stretch>
          <a:fillRect/>
        </a:stretch>
      </xdr:blipFill>
      <xdr:spPr>
        <a:xfrm>
          <a:off x="23364825" y="257175"/>
          <a:ext cx="3895725"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47625</xdr:rowOff>
    </xdr:from>
    <xdr:to>
      <xdr:col>1</xdr:col>
      <xdr:colOff>2476500</xdr:colOff>
      <xdr:row>2</xdr:row>
      <xdr:rowOff>161925</xdr:rowOff>
    </xdr:to>
    <xdr:pic>
      <xdr:nvPicPr>
        <xdr:cNvPr id="1" name="1 Imagen"/>
        <xdr:cNvPicPr preferRelativeResize="1">
          <a:picLocks noChangeAspect="1"/>
        </xdr:cNvPicPr>
      </xdr:nvPicPr>
      <xdr:blipFill>
        <a:blip r:embed="rId1"/>
        <a:stretch>
          <a:fillRect/>
        </a:stretch>
      </xdr:blipFill>
      <xdr:spPr>
        <a:xfrm>
          <a:off x="342900" y="47625"/>
          <a:ext cx="3810000" cy="809625"/>
        </a:xfrm>
        <a:prstGeom prst="rect">
          <a:avLst/>
        </a:prstGeom>
        <a:noFill/>
        <a:ln w="9525" cmpd="sng">
          <a:noFill/>
        </a:ln>
      </xdr:spPr>
    </xdr:pic>
    <xdr:clientData/>
  </xdr:twoCellAnchor>
  <xdr:twoCellAnchor editAs="oneCell">
    <xdr:from>
      <xdr:col>7</xdr:col>
      <xdr:colOff>9525</xdr:colOff>
      <xdr:row>0</xdr:row>
      <xdr:rowOff>104775</xdr:rowOff>
    </xdr:from>
    <xdr:to>
      <xdr:col>8</xdr:col>
      <xdr:colOff>1352550</xdr:colOff>
      <xdr:row>2</xdr:row>
      <xdr:rowOff>180975</xdr:rowOff>
    </xdr:to>
    <xdr:pic>
      <xdr:nvPicPr>
        <xdr:cNvPr id="2" name="Imagen 8"/>
        <xdr:cNvPicPr preferRelativeResize="1">
          <a:picLocks noChangeAspect="1"/>
        </xdr:cNvPicPr>
      </xdr:nvPicPr>
      <xdr:blipFill>
        <a:blip r:embed="rId2"/>
        <a:stretch>
          <a:fillRect/>
        </a:stretch>
      </xdr:blipFill>
      <xdr:spPr>
        <a:xfrm>
          <a:off x="12106275" y="104775"/>
          <a:ext cx="3590925" cy="771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142875</xdr:rowOff>
    </xdr:from>
    <xdr:to>
      <xdr:col>2</xdr:col>
      <xdr:colOff>866775</xdr:colOff>
      <xdr:row>1</xdr:row>
      <xdr:rowOff>371475</xdr:rowOff>
    </xdr:to>
    <xdr:pic>
      <xdr:nvPicPr>
        <xdr:cNvPr id="1" name="1 Imagen"/>
        <xdr:cNvPicPr preferRelativeResize="1">
          <a:picLocks noChangeAspect="1"/>
        </xdr:cNvPicPr>
      </xdr:nvPicPr>
      <xdr:blipFill>
        <a:blip r:embed="rId1"/>
        <a:stretch>
          <a:fillRect/>
        </a:stretch>
      </xdr:blipFill>
      <xdr:spPr>
        <a:xfrm>
          <a:off x="352425" y="142875"/>
          <a:ext cx="3600450" cy="762000"/>
        </a:xfrm>
        <a:prstGeom prst="rect">
          <a:avLst/>
        </a:prstGeom>
        <a:noFill/>
        <a:ln w="9525" cmpd="sng">
          <a:noFill/>
        </a:ln>
      </xdr:spPr>
    </xdr:pic>
    <xdr:clientData/>
  </xdr:twoCellAnchor>
  <xdr:twoCellAnchor editAs="oneCell">
    <xdr:from>
      <xdr:col>11</xdr:col>
      <xdr:colOff>142875</xdr:colOff>
      <xdr:row>0</xdr:row>
      <xdr:rowOff>419100</xdr:rowOff>
    </xdr:from>
    <xdr:to>
      <xdr:col>12</xdr:col>
      <xdr:colOff>1285875</xdr:colOff>
      <xdr:row>1</xdr:row>
      <xdr:rowOff>523875</xdr:rowOff>
    </xdr:to>
    <xdr:pic>
      <xdr:nvPicPr>
        <xdr:cNvPr id="2" name="Imagen 8"/>
        <xdr:cNvPicPr preferRelativeResize="1">
          <a:picLocks noChangeAspect="1"/>
        </xdr:cNvPicPr>
      </xdr:nvPicPr>
      <xdr:blipFill>
        <a:blip r:embed="rId2"/>
        <a:stretch>
          <a:fillRect/>
        </a:stretch>
      </xdr:blipFill>
      <xdr:spPr>
        <a:xfrm>
          <a:off x="14944725" y="419100"/>
          <a:ext cx="25050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xdr:colOff>
      <xdr:row>0</xdr:row>
      <xdr:rowOff>123825</xdr:rowOff>
    </xdr:from>
    <xdr:to>
      <xdr:col>2</xdr:col>
      <xdr:colOff>447675</xdr:colOff>
      <xdr:row>2</xdr:row>
      <xdr:rowOff>28575</xdr:rowOff>
    </xdr:to>
    <xdr:pic>
      <xdr:nvPicPr>
        <xdr:cNvPr id="1" name="1 Imagen"/>
        <xdr:cNvPicPr preferRelativeResize="1">
          <a:picLocks noChangeAspect="1"/>
        </xdr:cNvPicPr>
      </xdr:nvPicPr>
      <xdr:blipFill>
        <a:blip r:embed="rId1"/>
        <a:stretch>
          <a:fillRect/>
        </a:stretch>
      </xdr:blipFill>
      <xdr:spPr>
        <a:xfrm>
          <a:off x="504825" y="123825"/>
          <a:ext cx="2543175" cy="571500"/>
        </a:xfrm>
        <a:prstGeom prst="rect">
          <a:avLst/>
        </a:prstGeom>
        <a:noFill/>
        <a:ln w="9525" cmpd="sng">
          <a:noFill/>
        </a:ln>
      </xdr:spPr>
    </xdr:pic>
    <xdr:clientData/>
  </xdr:twoCellAnchor>
  <xdr:twoCellAnchor editAs="oneCell">
    <xdr:from>
      <xdr:col>20</xdr:col>
      <xdr:colOff>228600</xdr:colOff>
      <xdr:row>0</xdr:row>
      <xdr:rowOff>161925</xdr:rowOff>
    </xdr:from>
    <xdr:to>
      <xdr:col>21</xdr:col>
      <xdr:colOff>1000125</xdr:colOff>
      <xdr:row>2</xdr:row>
      <xdr:rowOff>152400</xdr:rowOff>
    </xdr:to>
    <xdr:pic>
      <xdr:nvPicPr>
        <xdr:cNvPr id="2" name="Imagen 8"/>
        <xdr:cNvPicPr preferRelativeResize="1">
          <a:picLocks noChangeAspect="1"/>
        </xdr:cNvPicPr>
      </xdr:nvPicPr>
      <xdr:blipFill>
        <a:blip r:embed="rId2"/>
        <a:stretch>
          <a:fillRect/>
        </a:stretch>
      </xdr:blipFill>
      <xdr:spPr>
        <a:xfrm>
          <a:off x="38938200" y="161925"/>
          <a:ext cx="203835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6"/>
  <sheetViews>
    <sheetView zoomScalePageLayoutView="0" workbookViewId="0" topLeftCell="A1">
      <pane ySplit="16" topLeftCell="A17" activePane="bottomLeft" state="frozen"/>
      <selection pane="topLeft" activeCell="A1" sqref="A1"/>
      <selection pane="bottomLeft" activeCell="D10" sqref="D10"/>
    </sheetView>
  </sheetViews>
  <sheetFormatPr defaultColWidth="11.421875" defaultRowHeight="12.75"/>
  <cols>
    <col min="1" max="1" width="25.8515625" style="0" customWidth="1"/>
    <col min="2" max="2" width="25.140625" style="0" customWidth="1"/>
    <col min="3" max="3" width="19.421875" style="0" customWidth="1"/>
    <col min="4" max="4" width="18.57421875" style="0" customWidth="1"/>
    <col min="5" max="5" width="17.140625" style="0" customWidth="1"/>
    <col min="6" max="6" width="17.7109375" style="0" customWidth="1"/>
    <col min="8" max="8" width="20.421875" style="0" customWidth="1"/>
    <col min="9" max="9" width="12.28125" style="0" bestFit="1" customWidth="1"/>
  </cols>
  <sheetData>
    <row r="1" spans="1:6" ht="23.25" customHeight="1" thickBot="1" thickTop="1">
      <c r="A1" s="380" t="s">
        <v>2</v>
      </c>
      <c r="B1" s="381" t="s">
        <v>0</v>
      </c>
      <c r="C1" s="381"/>
      <c r="D1" s="381"/>
      <c r="E1" s="386"/>
      <c r="F1" s="387"/>
    </row>
    <row r="2" spans="1:6" ht="24" customHeight="1" thickBot="1" thickTop="1">
      <c r="A2" s="380"/>
      <c r="B2" s="381"/>
      <c r="C2" s="381"/>
      <c r="D2" s="381"/>
      <c r="E2" s="388"/>
      <c r="F2" s="389"/>
    </row>
    <row r="3" spans="1:6" ht="28.5" customHeight="1" thickBot="1" thickTop="1">
      <c r="A3" s="380"/>
      <c r="B3" s="382" t="s">
        <v>1</v>
      </c>
      <c r="C3" s="383"/>
      <c r="D3" s="384"/>
      <c r="E3" s="390"/>
      <c r="F3" s="391"/>
    </row>
    <row r="4" spans="1:6" ht="14.25" thickBot="1" thickTop="1">
      <c r="A4" s="10" t="s">
        <v>3</v>
      </c>
      <c r="B4" s="56" t="s">
        <v>4</v>
      </c>
      <c r="C4" s="385" t="s">
        <v>5</v>
      </c>
      <c r="D4" s="385"/>
      <c r="E4" s="385"/>
      <c r="F4" s="10" t="s">
        <v>6</v>
      </c>
    </row>
    <row r="5" ht="14.25" thickBot="1" thickTop="1"/>
    <row r="6" spans="1:6" ht="24" customHeight="1" thickBot="1" thickTop="1">
      <c r="A6" s="376" t="s">
        <v>7</v>
      </c>
      <c r="B6" s="376" t="s">
        <v>8</v>
      </c>
      <c r="C6" s="376"/>
      <c r="D6" s="376"/>
      <c r="E6" s="376"/>
      <c r="F6" s="376"/>
    </row>
    <row r="7" spans="1:6" ht="29.25" customHeight="1" thickBot="1" thickTop="1">
      <c r="A7" s="376"/>
      <c r="B7" s="1" t="s">
        <v>9</v>
      </c>
      <c r="C7" s="1" t="s">
        <v>10</v>
      </c>
      <c r="D7" s="1" t="s">
        <v>11</v>
      </c>
      <c r="E7" s="1" t="s">
        <v>12</v>
      </c>
      <c r="F7" s="1" t="s">
        <v>13</v>
      </c>
    </row>
    <row r="8" spans="1:6" ht="25.5" customHeight="1" thickBot="1" thickTop="1">
      <c r="A8" s="2" t="s">
        <v>14</v>
      </c>
      <c r="B8" s="3" t="s">
        <v>15</v>
      </c>
      <c r="C8" s="3" t="s">
        <v>15</v>
      </c>
      <c r="D8" s="4" t="s">
        <v>16</v>
      </c>
      <c r="E8" s="5" t="s">
        <v>17</v>
      </c>
      <c r="F8" s="5" t="s">
        <v>17</v>
      </c>
    </row>
    <row r="9" spans="1:6" ht="29.25" customHeight="1" thickBot="1" thickTop="1">
      <c r="A9" s="2" t="s">
        <v>18</v>
      </c>
      <c r="B9" s="3" t="s">
        <v>15</v>
      </c>
      <c r="C9" s="3" t="s">
        <v>15</v>
      </c>
      <c r="D9" s="4" t="s">
        <v>16</v>
      </c>
      <c r="E9" s="5" t="s">
        <v>17</v>
      </c>
      <c r="F9" s="6" t="s">
        <v>19</v>
      </c>
    </row>
    <row r="10" spans="1:6" ht="29.25" customHeight="1" thickBot="1" thickTop="1">
      <c r="A10" s="2" t="s">
        <v>20</v>
      </c>
      <c r="B10" s="3" t="s">
        <v>15</v>
      </c>
      <c r="C10" s="4" t="s">
        <v>16</v>
      </c>
      <c r="D10" s="5" t="s">
        <v>17</v>
      </c>
      <c r="E10" s="6" t="s">
        <v>19</v>
      </c>
      <c r="F10" s="6" t="s">
        <v>19</v>
      </c>
    </row>
    <row r="11" spans="1:6" ht="24.75" customHeight="1" thickBot="1" thickTop="1">
      <c r="A11" s="2" t="s">
        <v>21</v>
      </c>
      <c r="B11" s="4" t="s">
        <v>16</v>
      </c>
      <c r="C11" s="5" t="s">
        <v>17</v>
      </c>
      <c r="D11" s="5" t="s">
        <v>17</v>
      </c>
      <c r="E11" s="6" t="s">
        <v>19</v>
      </c>
      <c r="F11" s="6" t="s">
        <v>19</v>
      </c>
    </row>
    <row r="12" spans="1:6" ht="29.25" customHeight="1" thickBot="1" thickTop="1">
      <c r="A12" s="2" t="s">
        <v>22</v>
      </c>
      <c r="B12" s="5" t="s">
        <v>17</v>
      </c>
      <c r="C12" s="5" t="s">
        <v>17</v>
      </c>
      <c r="D12" s="6" t="s">
        <v>19</v>
      </c>
      <c r="E12" s="6" t="s">
        <v>19</v>
      </c>
      <c r="F12" s="6" t="s">
        <v>19</v>
      </c>
    </row>
    <row r="13" spans="1:6" ht="14.25" thickBot="1" thickTop="1">
      <c r="A13" s="377" t="s">
        <v>231</v>
      </c>
      <c r="B13" s="378"/>
      <c r="C13" s="378"/>
      <c r="D13" s="378"/>
      <c r="E13" s="378"/>
      <c r="F13" s="379"/>
    </row>
    <row r="14" spans="1:6" ht="14.25" thickBot="1" thickTop="1">
      <c r="A14" s="377" t="s">
        <v>163</v>
      </c>
      <c r="B14" s="378"/>
      <c r="C14" s="378"/>
      <c r="D14" s="378"/>
      <c r="E14" s="378"/>
      <c r="F14" s="379"/>
    </row>
    <row r="15" spans="1:6" ht="14.25" thickBot="1" thickTop="1">
      <c r="A15" s="377" t="s">
        <v>232</v>
      </c>
      <c r="B15" s="378"/>
      <c r="C15" s="378"/>
      <c r="D15" s="378"/>
      <c r="E15" s="378"/>
      <c r="F15" s="379"/>
    </row>
    <row r="16" spans="1:6" ht="14.25" thickBot="1" thickTop="1">
      <c r="A16" s="377" t="s">
        <v>233</v>
      </c>
      <c r="B16" s="378"/>
      <c r="C16" s="378"/>
      <c r="D16" s="378"/>
      <c r="E16" s="378"/>
      <c r="F16" s="379"/>
    </row>
    <row r="17" ht="13.5" thickTop="1"/>
  </sheetData>
  <sheetProtection/>
  <mergeCells count="11">
    <mergeCell ref="A1:A3"/>
    <mergeCell ref="B1:D2"/>
    <mergeCell ref="B3:D3"/>
    <mergeCell ref="C4:E4"/>
    <mergeCell ref="E1:F3"/>
    <mergeCell ref="A6:A7"/>
    <mergeCell ref="B6:F6"/>
    <mergeCell ref="A13:F13"/>
    <mergeCell ref="A14:F14"/>
    <mergeCell ref="A15:F15"/>
    <mergeCell ref="A16:F16"/>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B53"/>
  <sheetViews>
    <sheetView zoomScale="90" zoomScaleNormal="90" zoomScalePageLayoutView="0" workbookViewId="0" topLeftCell="D1">
      <pane ySplit="6" topLeftCell="A34" activePane="bottomLeft" state="frozen"/>
      <selection pane="topLeft" activeCell="A1" sqref="A1"/>
      <selection pane="bottomLeft" activeCell="G35" sqref="G35"/>
    </sheetView>
  </sheetViews>
  <sheetFormatPr defaultColWidth="11.421875" defaultRowHeight="12.75"/>
  <cols>
    <col min="1" max="1" width="48.00390625" style="15" customWidth="1"/>
    <col min="2" max="2" width="66.8515625" style="7" customWidth="1"/>
    <col min="3" max="3" width="72.140625" style="7" customWidth="1"/>
    <col min="4" max="4" width="66.00390625" style="7" customWidth="1"/>
    <col min="5" max="5" width="86.140625" style="7" customWidth="1"/>
    <col min="6" max="6" width="39.00390625" style="7" customWidth="1"/>
    <col min="7" max="7" width="41.421875" style="7" customWidth="1"/>
    <col min="8" max="8" width="43.57421875" style="187" customWidth="1"/>
    <col min="9" max="80" width="11.421875" style="188" customWidth="1"/>
    <col min="81" max="16384" width="11.421875" style="7" customWidth="1"/>
  </cols>
  <sheetData>
    <row r="1" spans="1:7" ht="42.75" customHeight="1" thickBot="1">
      <c r="A1" s="408" t="s">
        <v>166</v>
      </c>
      <c r="B1" s="409"/>
      <c r="C1" s="406" t="s">
        <v>0</v>
      </c>
      <c r="D1" s="407"/>
      <c r="E1" s="407"/>
      <c r="F1" s="392"/>
      <c r="G1" s="393"/>
    </row>
    <row r="2" spans="1:7" ht="28.5" customHeight="1">
      <c r="A2" s="410"/>
      <c r="B2" s="409"/>
      <c r="C2" s="398" t="s">
        <v>23</v>
      </c>
      <c r="D2" s="399"/>
      <c r="E2" s="400"/>
      <c r="F2" s="394"/>
      <c r="G2" s="395"/>
    </row>
    <row r="3" spans="1:7" ht="28.5" customHeight="1" thickBot="1">
      <c r="A3" s="410"/>
      <c r="B3" s="409"/>
      <c r="C3" s="401"/>
      <c r="D3" s="402"/>
      <c r="E3" s="403"/>
      <c r="F3" s="396"/>
      <c r="G3" s="397"/>
    </row>
    <row r="4" spans="1:7" ht="26.25" customHeight="1" thickBot="1">
      <c r="A4" s="410"/>
      <c r="B4" s="409"/>
      <c r="C4" s="404" t="s">
        <v>24</v>
      </c>
      <c r="D4" s="405"/>
      <c r="E4" s="9" t="s">
        <v>25</v>
      </c>
      <c r="F4" s="404" t="s">
        <v>6</v>
      </c>
      <c r="G4" s="405"/>
    </row>
    <row r="5" ht="10.5" customHeight="1" thickBot="1"/>
    <row r="6" spans="1:9" ht="39" customHeight="1" thickBot="1" thickTop="1">
      <c r="A6" s="13" t="s">
        <v>164</v>
      </c>
      <c r="B6" s="8" t="s">
        <v>26</v>
      </c>
      <c r="C6" s="8" t="s">
        <v>27</v>
      </c>
      <c r="D6" s="8" t="s">
        <v>28</v>
      </c>
      <c r="E6" s="8" t="s">
        <v>29</v>
      </c>
      <c r="F6" s="8" t="s">
        <v>30</v>
      </c>
      <c r="G6" s="8" t="s">
        <v>31</v>
      </c>
      <c r="H6" s="189"/>
      <c r="I6" s="19"/>
    </row>
    <row r="7" spans="1:80" s="68" customFormat="1" ht="83.25" customHeight="1" thickBot="1" thickTop="1">
      <c r="A7" s="66" t="s">
        <v>94</v>
      </c>
      <c r="B7" s="66" t="s">
        <v>70</v>
      </c>
      <c r="C7" s="67" t="s">
        <v>69</v>
      </c>
      <c r="D7" s="67" t="s">
        <v>110</v>
      </c>
      <c r="E7" s="67" t="s">
        <v>155</v>
      </c>
      <c r="F7" s="67" t="s">
        <v>156</v>
      </c>
      <c r="G7" s="67" t="s">
        <v>157</v>
      </c>
      <c r="H7" s="187"/>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88"/>
      <c r="BQ7" s="188"/>
      <c r="BR7" s="188"/>
      <c r="BS7" s="188"/>
      <c r="BT7" s="188"/>
      <c r="BU7" s="188"/>
      <c r="BV7" s="188"/>
      <c r="BW7" s="188"/>
      <c r="BX7" s="188"/>
      <c r="BY7" s="188"/>
      <c r="BZ7" s="188"/>
      <c r="CA7" s="188"/>
      <c r="CB7" s="188"/>
    </row>
    <row r="8" spans="1:80" s="68" customFormat="1" ht="90" customHeight="1" thickBot="1" thickTop="1">
      <c r="A8" s="66" t="s">
        <v>101</v>
      </c>
      <c r="B8" s="66" t="s">
        <v>70</v>
      </c>
      <c r="C8" s="67" t="s">
        <v>69</v>
      </c>
      <c r="D8" s="67" t="s">
        <v>103</v>
      </c>
      <c r="E8" s="67" t="s">
        <v>158</v>
      </c>
      <c r="F8" s="67" t="s">
        <v>104</v>
      </c>
      <c r="G8" s="67" t="s">
        <v>105</v>
      </c>
      <c r="H8" s="187"/>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188"/>
      <c r="BN8" s="188"/>
      <c r="BO8" s="188"/>
      <c r="BP8" s="188"/>
      <c r="BQ8" s="188"/>
      <c r="BR8" s="188"/>
      <c r="BS8" s="188"/>
      <c r="BT8" s="188"/>
      <c r="BU8" s="188"/>
      <c r="BV8" s="188"/>
      <c r="BW8" s="188"/>
      <c r="BX8" s="188"/>
      <c r="BY8" s="188"/>
      <c r="BZ8" s="188"/>
      <c r="CA8" s="188"/>
      <c r="CB8" s="188"/>
    </row>
    <row r="9" spans="1:80" s="68" customFormat="1" ht="94.5" customHeight="1" thickBot="1" thickTop="1">
      <c r="A9" s="66" t="s">
        <v>113</v>
      </c>
      <c r="B9" s="66" t="s">
        <v>70</v>
      </c>
      <c r="C9" s="67" t="s">
        <v>69</v>
      </c>
      <c r="D9" s="67" t="s">
        <v>118</v>
      </c>
      <c r="E9" s="67" t="s">
        <v>159</v>
      </c>
      <c r="F9" s="67" t="s">
        <v>119</v>
      </c>
      <c r="G9" s="67" t="s">
        <v>120</v>
      </c>
      <c r="H9" s="187"/>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188"/>
      <c r="BK9" s="188"/>
      <c r="BL9" s="188"/>
      <c r="BM9" s="188"/>
      <c r="BN9" s="188"/>
      <c r="BO9" s="188"/>
      <c r="BP9" s="188"/>
      <c r="BQ9" s="188"/>
      <c r="BR9" s="188"/>
      <c r="BS9" s="188"/>
      <c r="BT9" s="188"/>
      <c r="BU9" s="188"/>
      <c r="BV9" s="188"/>
      <c r="BW9" s="188"/>
      <c r="BX9" s="188"/>
      <c r="BY9" s="188"/>
      <c r="BZ9" s="188"/>
      <c r="CA9" s="188"/>
      <c r="CB9" s="188"/>
    </row>
    <row r="10" spans="1:80" s="68" customFormat="1" ht="96.75" customHeight="1" thickBot="1" thickTop="1">
      <c r="A10" s="66" t="s">
        <v>114</v>
      </c>
      <c r="B10" s="66" t="s">
        <v>70</v>
      </c>
      <c r="C10" s="67" t="s">
        <v>69</v>
      </c>
      <c r="D10" s="67" t="s">
        <v>123</v>
      </c>
      <c r="E10" s="67" t="s">
        <v>160</v>
      </c>
      <c r="F10" s="67" t="s">
        <v>124</v>
      </c>
      <c r="G10" s="67" t="s">
        <v>125</v>
      </c>
      <c r="H10" s="187"/>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188"/>
      <c r="BK10" s="188"/>
      <c r="BL10" s="188"/>
      <c r="BM10" s="188"/>
      <c r="BN10" s="188"/>
      <c r="BO10" s="188"/>
      <c r="BP10" s="188"/>
      <c r="BQ10" s="188"/>
      <c r="BR10" s="188"/>
      <c r="BS10" s="188"/>
      <c r="BT10" s="188"/>
      <c r="BU10" s="188"/>
      <c r="BV10" s="188"/>
      <c r="BW10" s="188"/>
      <c r="BX10" s="188"/>
      <c r="BY10" s="188"/>
      <c r="BZ10" s="188"/>
      <c r="CA10" s="188"/>
      <c r="CB10" s="188"/>
    </row>
    <row r="11" spans="1:80" s="68" customFormat="1" ht="66" customHeight="1" thickBot="1" thickTop="1">
      <c r="A11" s="66" t="s">
        <v>227</v>
      </c>
      <c r="B11" s="66" t="s">
        <v>70</v>
      </c>
      <c r="C11" s="67" t="s">
        <v>69</v>
      </c>
      <c r="D11" s="67" t="s">
        <v>235</v>
      </c>
      <c r="E11" s="72" t="s">
        <v>228</v>
      </c>
      <c r="F11" s="72" t="s">
        <v>234</v>
      </c>
      <c r="G11" s="67" t="s">
        <v>196</v>
      </c>
      <c r="H11" s="187"/>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188"/>
      <c r="BK11" s="188"/>
      <c r="BL11" s="188"/>
      <c r="BM11" s="188"/>
      <c r="BN11" s="188"/>
      <c r="BO11" s="188"/>
      <c r="BP11" s="188"/>
      <c r="BQ11" s="188"/>
      <c r="BR11" s="188"/>
      <c r="BS11" s="188"/>
      <c r="BT11" s="188"/>
      <c r="BU11" s="188"/>
      <c r="BV11" s="188"/>
      <c r="BW11" s="188"/>
      <c r="BX11" s="188"/>
      <c r="BY11" s="188"/>
      <c r="BZ11" s="188"/>
      <c r="CA11" s="188"/>
      <c r="CB11" s="188"/>
    </row>
    <row r="12" spans="1:80" s="68" customFormat="1" ht="64.5" customHeight="1" thickBot="1" thickTop="1">
      <c r="A12" s="66" t="s">
        <v>229</v>
      </c>
      <c r="B12" s="66" t="s">
        <v>70</v>
      </c>
      <c r="C12" s="67" t="s">
        <v>69</v>
      </c>
      <c r="D12" s="67" t="s">
        <v>239</v>
      </c>
      <c r="E12" s="72" t="s">
        <v>230</v>
      </c>
      <c r="F12" s="67" t="s">
        <v>234</v>
      </c>
      <c r="G12" s="67" t="s">
        <v>238</v>
      </c>
      <c r="H12" s="187"/>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188"/>
      <c r="BK12" s="188"/>
      <c r="BL12" s="188"/>
      <c r="BM12" s="188"/>
      <c r="BN12" s="188"/>
      <c r="BO12" s="188"/>
      <c r="BP12" s="188"/>
      <c r="BQ12" s="188"/>
      <c r="BR12" s="188"/>
      <c r="BS12" s="188"/>
      <c r="BT12" s="188"/>
      <c r="BU12" s="188"/>
      <c r="BV12" s="188"/>
      <c r="BW12" s="188"/>
      <c r="BX12" s="188"/>
      <c r="BY12" s="188"/>
      <c r="BZ12" s="188"/>
      <c r="CA12" s="188"/>
      <c r="CB12" s="188"/>
    </row>
    <row r="13" spans="1:80" s="76" customFormat="1" ht="136.5" customHeight="1" thickBot="1" thickTop="1">
      <c r="A13" s="66" t="s">
        <v>308</v>
      </c>
      <c r="B13" s="73" t="s">
        <v>70</v>
      </c>
      <c r="C13" s="74" t="s">
        <v>69</v>
      </c>
      <c r="D13" s="74" t="s">
        <v>378</v>
      </c>
      <c r="E13" s="75" t="s">
        <v>309</v>
      </c>
      <c r="F13" s="74" t="s">
        <v>379</v>
      </c>
      <c r="G13" s="74" t="s">
        <v>380</v>
      </c>
      <c r="H13" s="190"/>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row>
    <row r="14" spans="1:80" s="32" customFormat="1" ht="74.25" customHeight="1" thickBot="1" thickTop="1">
      <c r="A14" s="84" t="s">
        <v>95</v>
      </c>
      <c r="B14" s="84" t="s">
        <v>72</v>
      </c>
      <c r="C14" s="85" t="s">
        <v>71</v>
      </c>
      <c r="D14" s="85" t="s">
        <v>111</v>
      </c>
      <c r="E14" s="86" t="s">
        <v>98</v>
      </c>
      <c r="F14" s="84" t="s">
        <v>99</v>
      </c>
      <c r="G14" s="84" t="s">
        <v>100</v>
      </c>
      <c r="H14" s="187"/>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c r="AX14" s="188"/>
      <c r="AY14" s="188"/>
      <c r="AZ14" s="188"/>
      <c r="BA14" s="188"/>
      <c r="BB14" s="188"/>
      <c r="BC14" s="188"/>
      <c r="BD14" s="188"/>
      <c r="BE14" s="188"/>
      <c r="BF14" s="188"/>
      <c r="BG14" s="188"/>
      <c r="BH14" s="188"/>
      <c r="BI14" s="188"/>
      <c r="BJ14" s="188"/>
      <c r="BK14" s="188"/>
      <c r="BL14" s="188"/>
      <c r="BM14" s="188"/>
      <c r="BN14" s="188"/>
      <c r="BO14" s="188"/>
      <c r="BP14" s="188"/>
      <c r="BQ14" s="188"/>
      <c r="BR14" s="188"/>
      <c r="BS14" s="188"/>
      <c r="BT14" s="188"/>
      <c r="BU14" s="188"/>
      <c r="BV14" s="188"/>
      <c r="BW14" s="188"/>
      <c r="BX14" s="188"/>
      <c r="BY14" s="188"/>
      <c r="BZ14" s="188"/>
      <c r="CA14" s="188"/>
      <c r="CB14" s="188"/>
    </row>
    <row r="15" spans="1:80" s="32" customFormat="1" ht="65.25" customHeight="1" thickBot="1" thickTop="1">
      <c r="A15" s="84" t="s">
        <v>194</v>
      </c>
      <c r="B15" s="84" t="s">
        <v>72</v>
      </c>
      <c r="C15" s="85" t="s">
        <v>71</v>
      </c>
      <c r="D15" s="85" t="s">
        <v>204</v>
      </c>
      <c r="E15" s="92" t="s">
        <v>195</v>
      </c>
      <c r="F15" s="84" t="s">
        <v>202</v>
      </c>
      <c r="G15" s="84" t="s">
        <v>203</v>
      </c>
      <c r="H15" s="187"/>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8"/>
      <c r="AV15" s="188"/>
      <c r="AW15" s="188"/>
      <c r="AX15" s="188"/>
      <c r="AY15" s="188"/>
      <c r="AZ15" s="188"/>
      <c r="BA15" s="188"/>
      <c r="BB15" s="188"/>
      <c r="BC15" s="188"/>
      <c r="BD15" s="188"/>
      <c r="BE15" s="188"/>
      <c r="BF15" s="188"/>
      <c r="BG15" s="188"/>
      <c r="BH15" s="188"/>
      <c r="BI15" s="188"/>
      <c r="BJ15" s="188"/>
      <c r="BK15" s="188"/>
      <c r="BL15" s="188"/>
      <c r="BM15" s="188"/>
      <c r="BN15" s="188"/>
      <c r="BO15" s="188"/>
      <c r="BP15" s="188"/>
      <c r="BQ15" s="188"/>
      <c r="BR15" s="188"/>
      <c r="BS15" s="188"/>
      <c r="BT15" s="188"/>
      <c r="BU15" s="188"/>
      <c r="BV15" s="188"/>
      <c r="BW15" s="188"/>
      <c r="BX15" s="188"/>
      <c r="BY15" s="188"/>
      <c r="BZ15" s="188"/>
      <c r="CA15" s="188"/>
      <c r="CB15" s="188"/>
    </row>
    <row r="16" spans="1:80" s="32" customFormat="1" ht="81.75" customHeight="1" thickBot="1" thickTop="1">
      <c r="A16" s="84" t="s">
        <v>244</v>
      </c>
      <c r="B16" s="84" t="s">
        <v>72</v>
      </c>
      <c r="C16" s="85" t="s">
        <v>71</v>
      </c>
      <c r="D16" s="85" t="s">
        <v>249</v>
      </c>
      <c r="E16" s="92" t="s">
        <v>245</v>
      </c>
      <c r="F16" s="84" t="s">
        <v>248</v>
      </c>
      <c r="G16" s="84" t="s">
        <v>250</v>
      </c>
      <c r="H16" s="187"/>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88"/>
      <c r="AT16" s="188"/>
      <c r="AU16" s="188"/>
      <c r="AV16" s="188"/>
      <c r="AW16" s="188"/>
      <c r="AX16" s="188"/>
      <c r="AY16" s="188"/>
      <c r="AZ16" s="188"/>
      <c r="BA16" s="188"/>
      <c r="BB16" s="188"/>
      <c r="BC16" s="188"/>
      <c r="BD16" s="188"/>
      <c r="BE16" s="188"/>
      <c r="BF16" s="188"/>
      <c r="BG16" s="188"/>
      <c r="BH16" s="188"/>
      <c r="BI16" s="188"/>
      <c r="BJ16" s="188"/>
      <c r="BK16" s="188"/>
      <c r="BL16" s="188"/>
      <c r="BM16" s="188"/>
      <c r="BN16" s="188"/>
      <c r="BO16" s="188"/>
      <c r="BP16" s="188"/>
      <c r="BQ16" s="188"/>
      <c r="BR16" s="188"/>
      <c r="BS16" s="188"/>
      <c r="BT16" s="188"/>
      <c r="BU16" s="188"/>
      <c r="BV16" s="188"/>
      <c r="BW16" s="188"/>
      <c r="BX16" s="188"/>
      <c r="BY16" s="188"/>
      <c r="BZ16" s="188"/>
      <c r="CA16" s="188"/>
      <c r="CB16" s="188"/>
    </row>
    <row r="17" spans="1:80" s="32" customFormat="1" ht="82.5" customHeight="1" thickBot="1" thickTop="1">
      <c r="A17" s="84" t="s">
        <v>246</v>
      </c>
      <c r="B17" s="84" t="s">
        <v>72</v>
      </c>
      <c r="C17" s="85" t="s">
        <v>71</v>
      </c>
      <c r="D17" s="85" t="s">
        <v>255</v>
      </c>
      <c r="E17" s="92" t="s">
        <v>247</v>
      </c>
      <c r="F17" s="84" t="s">
        <v>253</v>
      </c>
      <c r="G17" s="84" t="s">
        <v>254</v>
      </c>
      <c r="H17" s="187"/>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8"/>
      <c r="AV17" s="188"/>
      <c r="AW17" s="188"/>
      <c r="AX17" s="188"/>
      <c r="AY17" s="188"/>
      <c r="AZ17" s="188"/>
      <c r="BA17" s="188"/>
      <c r="BB17" s="188"/>
      <c r="BC17" s="188"/>
      <c r="BD17" s="188"/>
      <c r="BE17" s="188"/>
      <c r="BF17" s="188"/>
      <c r="BG17" s="188"/>
      <c r="BH17" s="188"/>
      <c r="BI17" s="188"/>
      <c r="BJ17" s="188"/>
      <c r="BK17" s="188"/>
      <c r="BL17" s="188"/>
      <c r="BM17" s="188"/>
      <c r="BN17" s="188"/>
      <c r="BO17" s="188"/>
      <c r="BP17" s="188"/>
      <c r="BQ17" s="188"/>
      <c r="BR17" s="188"/>
      <c r="BS17" s="188"/>
      <c r="BT17" s="188"/>
      <c r="BU17" s="188"/>
      <c r="BV17" s="188"/>
      <c r="BW17" s="188"/>
      <c r="BX17" s="188"/>
      <c r="BY17" s="188"/>
      <c r="BZ17" s="188"/>
      <c r="CA17" s="188"/>
      <c r="CB17" s="188"/>
    </row>
    <row r="18" spans="1:80" s="32" customFormat="1" ht="60.75" customHeight="1" thickBot="1" thickTop="1">
      <c r="A18" s="84" t="s">
        <v>323</v>
      </c>
      <c r="B18" s="84" t="s">
        <v>72</v>
      </c>
      <c r="C18" s="85" t="s">
        <v>71</v>
      </c>
      <c r="D18" s="85" t="s">
        <v>329</v>
      </c>
      <c r="E18" s="92" t="s">
        <v>324</v>
      </c>
      <c r="F18" s="84" t="s">
        <v>328</v>
      </c>
      <c r="G18" s="84" t="s">
        <v>330</v>
      </c>
      <c r="H18" s="187"/>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8"/>
      <c r="BA18" s="188"/>
      <c r="BB18" s="188"/>
      <c r="BC18" s="188"/>
      <c r="BD18" s="188"/>
      <c r="BE18" s="188"/>
      <c r="BF18" s="188"/>
      <c r="BG18" s="188"/>
      <c r="BH18" s="188"/>
      <c r="BI18" s="188"/>
      <c r="BJ18" s="188"/>
      <c r="BK18" s="188"/>
      <c r="BL18" s="188"/>
      <c r="BM18" s="188"/>
      <c r="BN18" s="188"/>
      <c r="BO18" s="188"/>
      <c r="BP18" s="188"/>
      <c r="BQ18" s="188"/>
      <c r="BR18" s="188"/>
      <c r="BS18" s="188"/>
      <c r="BT18" s="188"/>
      <c r="BU18" s="188"/>
      <c r="BV18" s="188"/>
      <c r="BW18" s="188"/>
      <c r="BX18" s="188"/>
      <c r="BY18" s="188"/>
      <c r="BZ18" s="188"/>
      <c r="CA18" s="188"/>
      <c r="CB18" s="188"/>
    </row>
    <row r="19" spans="1:80" s="32" customFormat="1" ht="44.25" customHeight="1" thickBot="1" thickTop="1">
      <c r="A19" s="84" t="s">
        <v>325</v>
      </c>
      <c r="B19" s="84" t="s">
        <v>72</v>
      </c>
      <c r="C19" s="85" t="s">
        <v>71</v>
      </c>
      <c r="D19" s="85" t="s">
        <v>335</v>
      </c>
      <c r="E19" s="92" t="s">
        <v>326</v>
      </c>
      <c r="F19" s="84" t="s">
        <v>334</v>
      </c>
      <c r="G19" s="84" t="s">
        <v>336</v>
      </c>
      <c r="H19" s="187"/>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8"/>
      <c r="BA19" s="188"/>
      <c r="BB19" s="188"/>
      <c r="BC19" s="188"/>
      <c r="BD19" s="188"/>
      <c r="BE19" s="188"/>
      <c r="BF19" s="188"/>
      <c r="BG19" s="188"/>
      <c r="BH19" s="188"/>
      <c r="BI19" s="188"/>
      <c r="BJ19" s="188"/>
      <c r="BK19" s="188"/>
      <c r="BL19" s="188"/>
      <c r="BM19" s="188"/>
      <c r="BN19" s="188"/>
      <c r="BO19" s="188"/>
      <c r="BP19" s="188"/>
      <c r="BQ19" s="188"/>
      <c r="BR19" s="188"/>
      <c r="BS19" s="188"/>
      <c r="BT19" s="188"/>
      <c r="BU19" s="188"/>
      <c r="BV19" s="188"/>
      <c r="BW19" s="188"/>
      <c r="BX19" s="188"/>
      <c r="BY19" s="188"/>
      <c r="BZ19" s="188"/>
      <c r="CA19" s="188"/>
      <c r="CB19" s="188"/>
    </row>
    <row r="20" spans="1:80" s="32" customFormat="1" ht="52.5" customHeight="1" thickBot="1" thickTop="1">
      <c r="A20" s="84" t="s">
        <v>322</v>
      </c>
      <c r="B20" s="84" t="s">
        <v>72</v>
      </c>
      <c r="C20" s="85" t="s">
        <v>71</v>
      </c>
      <c r="D20" s="85" t="s">
        <v>339</v>
      </c>
      <c r="E20" s="92" t="s">
        <v>327</v>
      </c>
      <c r="F20" s="84" t="s">
        <v>338</v>
      </c>
      <c r="G20" s="84" t="s">
        <v>340</v>
      </c>
      <c r="H20" s="187"/>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8"/>
      <c r="BA20" s="188"/>
      <c r="BB20" s="188"/>
      <c r="BC20" s="188"/>
      <c r="BD20" s="188"/>
      <c r="BE20" s="188"/>
      <c r="BF20" s="188"/>
      <c r="BG20" s="188"/>
      <c r="BH20" s="188"/>
      <c r="BI20" s="188"/>
      <c r="BJ20" s="188"/>
      <c r="BK20" s="188"/>
      <c r="BL20" s="188"/>
      <c r="BM20" s="188"/>
      <c r="BN20" s="188"/>
      <c r="BO20" s="188"/>
      <c r="BP20" s="188"/>
      <c r="BQ20" s="188"/>
      <c r="BR20" s="188"/>
      <c r="BS20" s="188"/>
      <c r="BT20" s="188"/>
      <c r="BU20" s="188"/>
      <c r="BV20" s="188"/>
      <c r="BW20" s="188"/>
      <c r="BX20" s="188"/>
      <c r="BY20" s="188"/>
      <c r="BZ20" s="188"/>
      <c r="CA20" s="188"/>
      <c r="CB20" s="188"/>
    </row>
    <row r="21" spans="1:80" s="32" customFormat="1" ht="70.5" customHeight="1" thickBot="1" thickTop="1">
      <c r="A21" s="84" t="s">
        <v>408</v>
      </c>
      <c r="B21" s="84" t="s">
        <v>72</v>
      </c>
      <c r="C21" s="85" t="s">
        <v>71</v>
      </c>
      <c r="D21" s="85" t="s">
        <v>411</v>
      </c>
      <c r="E21" s="92" t="s">
        <v>407</v>
      </c>
      <c r="F21" s="84" t="s">
        <v>409</v>
      </c>
      <c r="G21" s="84" t="s">
        <v>410</v>
      </c>
      <c r="H21" s="187"/>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88"/>
      <c r="BB21" s="188"/>
      <c r="BC21" s="188"/>
      <c r="BD21" s="188"/>
      <c r="BE21" s="188"/>
      <c r="BF21" s="188"/>
      <c r="BG21" s="188"/>
      <c r="BH21" s="188"/>
      <c r="BI21" s="188"/>
      <c r="BJ21" s="188"/>
      <c r="BK21" s="188"/>
      <c r="BL21" s="188"/>
      <c r="BM21" s="188"/>
      <c r="BN21" s="188"/>
      <c r="BO21" s="188"/>
      <c r="BP21" s="188"/>
      <c r="BQ21" s="188"/>
      <c r="BR21" s="188"/>
      <c r="BS21" s="188"/>
      <c r="BT21" s="188"/>
      <c r="BU21" s="188"/>
      <c r="BV21" s="188"/>
      <c r="BW21" s="188"/>
      <c r="BX21" s="188"/>
      <c r="BY21" s="188"/>
      <c r="BZ21" s="188"/>
      <c r="CA21" s="188"/>
      <c r="CB21" s="188"/>
    </row>
    <row r="22" spans="1:80" s="32" customFormat="1" ht="91.5" customHeight="1" thickBot="1" thickTop="1">
      <c r="A22" s="84" t="s">
        <v>423</v>
      </c>
      <c r="B22" s="84" t="s">
        <v>72</v>
      </c>
      <c r="C22" s="85" t="s">
        <v>71</v>
      </c>
      <c r="D22" s="249" t="s">
        <v>463</v>
      </c>
      <c r="E22" s="92" t="s">
        <v>424</v>
      </c>
      <c r="F22" s="251" t="s">
        <v>464</v>
      </c>
      <c r="G22" s="251" t="s">
        <v>465</v>
      </c>
      <c r="H22" s="187"/>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8"/>
      <c r="BA22" s="188"/>
      <c r="BB22" s="188"/>
      <c r="BC22" s="188"/>
      <c r="BD22" s="188"/>
      <c r="BE22" s="188"/>
      <c r="BF22" s="188"/>
      <c r="BG22" s="188"/>
      <c r="BH22" s="188"/>
      <c r="BI22" s="188"/>
      <c r="BJ22" s="188"/>
      <c r="BK22" s="188"/>
      <c r="BL22" s="188"/>
      <c r="BM22" s="188"/>
      <c r="BN22" s="188"/>
      <c r="BO22" s="188"/>
      <c r="BP22" s="188"/>
      <c r="BQ22" s="188"/>
      <c r="BR22" s="188"/>
      <c r="BS22" s="188"/>
      <c r="BT22" s="188"/>
      <c r="BU22" s="188"/>
      <c r="BV22" s="188"/>
      <c r="BW22" s="188"/>
      <c r="BX22" s="188"/>
      <c r="BY22" s="188"/>
      <c r="BZ22" s="188"/>
      <c r="CA22" s="188"/>
      <c r="CB22" s="188"/>
    </row>
    <row r="23" spans="1:80" s="89" customFormat="1" ht="82.5" customHeight="1" thickBot="1" thickTop="1">
      <c r="A23" s="97" t="s">
        <v>142</v>
      </c>
      <c r="B23" s="97" t="s">
        <v>73</v>
      </c>
      <c r="C23" s="98" t="s">
        <v>74</v>
      </c>
      <c r="D23" s="98" t="s">
        <v>75</v>
      </c>
      <c r="E23" s="98" t="s">
        <v>76</v>
      </c>
      <c r="F23" s="98" t="s">
        <v>77</v>
      </c>
      <c r="G23" s="98" t="s">
        <v>78</v>
      </c>
      <c r="H23" s="187"/>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8"/>
      <c r="AN23" s="188"/>
      <c r="AO23" s="188"/>
      <c r="AP23" s="188"/>
      <c r="AQ23" s="188"/>
      <c r="AR23" s="188"/>
      <c r="AS23" s="188"/>
      <c r="AT23" s="188"/>
      <c r="AU23" s="188"/>
      <c r="AV23" s="188"/>
      <c r="AW23" s="188"/>
      <c r="AX23" s="188"/>
      <c r="AY23" s="188"/>
      <c r="AZ23" s="188"/>
      <c r="BA23" s="188"/>
      <c r="BB23" s="188"/>
      <c r="BC23" s="188"/>
      <c r="BD23" s="188"/>
      <c r="BE23" s="188"/>
      <c r="BF23" s="188"/>
      <c r="BG23" s="188"/>
      <c r="BH23" s="188"/>
      <c r="BI23" s="188"/>
      <c r="BJ23" s="188"/>
      <c r="BK23" s="188"/>
      <c r="BL23" s="188"/>
      <c r="BM23" s="188"/>
      <c r="BN23" s="188"/>
      <c r="BO23" s="188"/>
      <c r="BP23" s="188"/>
      <c r="BQ23" s="188"/>
      <c r="BR23" s="188"/>
      <c r="BS23" s="188"/>
      <c r="BT23" s="188"/>
      <c r="BU23" s="188"/>
      <c r="BV23" s="188"/>
      <c r="BW23" s="188"/>
      <c r="BX23" s="188"/>
      <c r="BY23" s="188"/>
      <c r="BZ23" s="188"/>
      <c r="CA23" s="188"/>
      <c r="CB23" s="188"/>
    </row>
    <row r="24" spans="1:80" s="89" customFormat="1" ht="74.25" customHeight="1" thickBot="1" thickTop="1">
      <c r="A24" s="97" t="s">
        <v>286</v>
      </c>
      <c r="B24" s="97" t="s">
        <v>73</v>
      </c>
      <c r="C24" s="98" t="s">
        <v>74</v>
      </c>
      <c r="D24" s="98" t="s">
        <v>291</v>
      </c>
      <c r="E24" s="159" t="s">
        <v>288</v>
      </c>
      <c r="F24" s="98" t="s">
        <v>292</v>
      </c>
      <c r="G24" s="98" t="s">
        <v>293</v>
      </c>
      <c r="H24" s="187"/>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88"/>
      <c r="AO24" s="188"/>
      <c r="AP24" s="188"/>
      <c r="AQ24" s="188"/>
      <c r="AR24" s="188"/>
      <c r="AS24" s="188"/>
      <c r="AT24" s="188"/>
      <c r="AU24" s="188"/>
      <c r="AV24" s="188"/>
      <c r="AW24" s="188"/>
      <c r="AX24" s="188"/>
      <c r="AY24" s="188"/>
      <c r="AZ24" s="188"/>
      <c r="BA24" s="188"/>
      <c r="BB24" s="188"/>
      <c r="BC24" s="188"/>
      <c r="BD24" s="188"/>
      <c r="BE24" s="188"/>
      <c r="BF24" s="188"/>
      <c r="BG24" s="188"/>
      <c r="BH24" s="188"/>
      <c r="BI24" s="188"/>
      <c r="BJ24" s="188"/>
      <c r="BK24" s="188"/>
      <c r="BL24" s="188"/>
      <c r="BM24" s="188"/>
      <c r="BN24" s="188"/>
      <c r="BO24" s="188"/>
      <c r="BP24" s="188"/>
      <c r="BQ24" s="188"/>
      <c r="BR24" s="188"/>
      <c r="BS24" s="188"/>
      <c r="BT24" s="188"/>
      <c r="BU24" s="188"/>
      <c r="BV24" s="188"/>
      <c r="BW24" s="188"/>
      <c r="BX24" s="188"/>
      <c r="BY24" s="188"/>
      <c r="BZ24" s="188"/>
      <c r="CA24" s="188"/>
      <c r="CB24" s="188"/>
    </row>
    <row r="25" spans="1:80" s="89" customFormat="1" ht="74.25" customHeight="1" thickBot="1" thickTop="1">
      <c r="A25" s="97" t="s">
        <v>287</v>
      </c>
      <c r="B25" s="97" t="s">
        <v>73</v>
      </c>
      <c r="C25" s="98" t="s">
        <v>74</v>
      </c>
      <c r="D25" s="98" t="s">
        <v>373</v>
      </c>
      <c r="E25" s="159" t="s">
        <v>289</v>
      </c>
      <c r="F25" s="98" t="s">
        <v>374</v>
      </c>
      <c r="G25" s="98" t="s">
        <v>375</v>
      </c>
      <c r="H25" s="187"/>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8"/>
      <c r="AV25" s="188"/>
      <c r="AW25" s="188"/>
      <c r="AX25" s="188"/>
      <c r="AY25" s="188"/>
      <c r="AZ25" s="188"/>
      <c r="BA25" s="188"/>
      <c r="BB25" s="188"/>
      <c r="BC25" s="188"/>
      <c r="BD25" s="188"/>
      <c r="BE25" s="188"/>
      <c r="BF25" s="188"/>
      <c r="BG25" s="188"/>
      <c r="BH25" s="188"/>
      <c r="BI25" s="188"/>
      <c r="BJ25" s="188"/>
      <c r="BK25" s="188"/>
      <c r="BL25" s="188"/>
      <c r="BM25" s="188"/>
      <c r="BN25" s="188"/>
      <c r="BO25" s="188"/>
      <c r="BP25" s="188"/>
      <c r="BQ25" s="188"/>
      <c r="BR25" s="188"/>
      <c r="BS25" s="188"/>
      <c r="BT25" s="188"/>
      <c r="BU25" s="188"/>
      <c r="BV25" s="188"/>
      <c r="BW25" s="188"/>
      <c r="BX25" s="188"/>
      <c r="BY25" s="188"/>
      <c r="BZ25" s="188"/>
      <c r="CA25" s="188"/>
      <c r="CB25" s="188"/>
    </row>
    <row r="26" spans="1:80" s="112" customFormat="1" ht="50.25" customHeight="1" thickBot="1" thickTop="1">
      <c r="A26" s="90" t="s">
        <v>207</v>
      </c>
      <c r="B26" s="90" t="s">
        <v>80</v>
      </c>
      <c r="C26" s="110" t="s">
        <v>79</v>
      </c>
      <c r="D26" s="91" t="s">
        <v>225</v>
      </c>
      <c r="E26" s="111" t="s">
        <v>208</v>
      </c>
      <c r="F26" s="91" t="s">
        <v>224</v>
      </c>
      <c r="G26" s="91" t="s">
        <v>226</v>
      </c>
      <c r="H26" s="191"/>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c r="CA26" s="192"/>
      <c r="CB26" s="192"/>
    </row>
    <row r="27" spans="1:80" s="61" customFormat="1" ht="80.25" customHeight="1" thickBot="1" thickTop="1">
      <c r="A27" s="90" t="s">
        <v>345</v>
      </c>
      <c r="B27" s="114" t="s">
        <v>80</v>
      </c>
      <c r="C27" s="110" t="s">
        <v>79</v>
      </c>
      <c r="D27" s="91" t="s">
        <v>348</v>
      </c>
      <c r="E27" s="133" t="s">
        <v>346</v>
      </c>
      <c r="F27" s="91" t="s">
        <v>347</v>
      </c>
      <c r="G27" s="91" t="s">
        <v>340</v>
      </c>
      <c r="H27" s="187"/>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188"/>
      <c r="AZ27" s="188"/>
      <c r="BA27" s="188"/>
      <c r="BB27" s="188"/>
      <c r="BC27" s="188"/>
      <c r="BD27" s="188"/>
      <c r="BE27" s="188"/>
      <c r="BF27" s="188"/>
      <c r="BG27" s="188"/>
      <c r="BH27" s="188"/>
      <c r="BI27" s="188"/>
      <c r="BJ27" s="188"/>
      <c r="BK27" s="188"/>
      <c r="BL27" s="188"/>
      <c r="BM27" s="188"/>
      <c r="BN27" s="188"/>
      <c r="BO27" s="188"/>
      <c r="BP27" s="188"/>
      <c r="BQ27" s="188"/>
      <c r="BR27" s="188"/>
      <c r="BS27" s="188"/>
      <c r="BT27" s="188"/>
      <c r="BU27" s="188"/>
      <c r="BV27" s="188"/>
      <c r="BW27" s="188"/>
      <c r="BX27" s="188"/>
      <c r="BY27" s="188"/>
      <c r="BZ27" s="188"/>
      <c r="CA27" s="188"/>
      <c r="CB27" s="188"/>
    </row>
    <row r="28" spans="1:80" s="96" customFormat="1" ht="117.75" customHeight="1" thickBot="1" thickTop="1">
      <c r="A28" s="94" t="s">
        <v>269</v>
      </c>
      <c r="B28" s="94" t="s">
        <v>81</v>
      </c>
      <c r="C28" s="95" t="s">
        <v>243</v>
      </c>
      <c r="D28" s="95" t="s">
        <v>277</v>
      </c>
      <c r="E28" s="120" t="s">
        <v>270</v>
      </c>
      <c r="F28" s="95" t="s">
        <v>271</v>
      </c>
      <c r="G28" s="95" t="s">
        <v>272</v>
      </c>
      <c r="H28" s="187"/>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8"/>
      <c r="AZ28" s="188"/>
      <c r="BA28" s="188"/>
      <c r="BB28" s="188"/>
      <c r="BC28" s="188"/>
      <c r="BD28" s="188"/>
      <c r="BE28" s="188"/>
      <c r="BF28" s="188"/>
      <c r="BG28" s="188"/>
      <c r="BH28" s="188"/>
      <c r="BI28" s="188"/>
      <c r="BJ28" s="188"/>
      <c r="BK28" s="188"/>
      <c r="BL28" s="188"/>
      <c r="BM28" s="188"/>
      <c r="BN28" s="188"/>
      <c r="BO28" s="188"/>
      <c r="BP28" s="188"/>
      <c r="BQ28" s="188"/>
      <c r="BR28" s="188"/>
      <c r="BS28" s="188"/>
      <c r="BT28" s="188"/>
      <c r="BU28" s="188"/>
      <c r="BV28" s="188"/>
      <c r="BW28" s="188"/>
      <c r="BX28" s="188"/>
      <c r="BY28" s="188"/>
      <c r="BZ28" s="188"/>
      <c r="CA28" s="188"/>
      <c r="CB28" s="188"/>
    </row>
    <row r="29" spans="1:80" s="96" customFormat="1" ht="101.25" customHeight="1" thickBot="1" thickTop="1">
      <c r="A29" s="94" t="s">
        <v>480</v>
      </c>
      <c r="B29" s="94" t="s">
        <v>81</v>
      </c>
      <c r="C29" s="95" t="s">
        <v>243</v>
      </c>
      <c r="D29" s="95" t="s">
        <v>417</v>
      </c>
      <c r="E29" s="120" t="s">
        <v>415</v>
      </c>
      <c r="F29" s="95" t="s">
        <v>416</v>
      </c>
      <c r="G29" s="95" t="s">
        <v>418</v>
      </c>
      <c r="H29" s="187"/>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188"/>
      <c r="AY29" s="188"/>
      <c r="AZ29" s="188"/>
      <c r="BA29" s="188"/>
      <c r="BB29" s="188"/>
      <c r="BC29" s="188"/>
      <c r="BD29" s="188"/>
      <c r="BE29" s="188"/>
      <c r="BF29" s="188"/>
      <c r="BG29" s="188"/>
      <c r="BH29" s="188"/>
      <c r="BI29" s="188"/>
      <c r="BJ29" s="188"/>
      <c r="BK29" s="188"/>
      <c r="BL29" s="188"/>
      <c r="BM29" s="188"/>
      <c r="BN29" s="188"/>
      <c r="BO29" s="188"/>
      <c r="BP29" s="188"/>
      <c r="BQ29" s="188"/>
      <c r="BR29" s="188"/>
      <c r="BS29" s="188"/>
      <c r="BT29" s="188"/>
      <c r="BU29" s="188"/>
      <c r="BV29" s="188"/>
      <c r="BW29" s="188"/>
      <c r="BX29" s="188"/>
      <c r="BY29" s="188"/>
      <c r="BZ29" s="188"/>
      <c r="CA29" s="188"/>
      <c r="CB29" s="188"/>
    </row>
    <row r="30" spans="1:80" s="79" customFormat="1" ht="43.5" customHeight="1" thickBot="1" thickTop="1">
      <c r="A30" s="80" t="s">
        <v>262</v>
      </c>
      <c r="B30" s="80" t="s">
        <v>263</v>
      </c>
      <c r="C30" s="81" t="s">
        <v>88</v>
      </c>
      <c r="D30" s="123" t="s">
        <v>267</v>
      </c>
      <c r="E30" s="124" t="s">
        <v>264</v>
      </c>
      <c r="F30" s="124" t="s">
        <v>265</v>
      </c>
      <c r="G30" s="124" t="s">
        <v>266</v>
      </c>
      <c r="H30" s="187"/>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8"/>
      <c r="AY30" s="188"/>
      <c r="AZ30" s="188"/>
      <c r="BA30" s="188"/>
      <c r="BB30" s="188"/>
      <c r="BC30" s="188"/>
      <c r="BD30" s="188"/>
      <c r="BE30" s="188"/>
      <c r="BF30" s="188"/>
      <c r="BG30" s="188"/>
      <c r="BH30" s="188"/>
      <c r="BI30" s="188"/>
      <c r="BJ30" s="188"/>
      <c r="BK30" s="188"/>
      <c r="BL30" s="188"/>
      <c r="BM30" s="188"/>
      <c r="BN30" s="188"/>
      <c r="BO30" s="188"/>
      <c r="BP30" s="188"/>
      <c r="BQ30" s="188"/>
      <c r="BR30" s="188"/>
      <c r="BS30" s="188"/>
      <c r="BT30" s="188"/>
      <c r="BU30" s="188"/>
      <c r="BV30" s="188"/>
      <c r="BW30" s="188"/>
      <c r="BX30" s="188"/>
      <c r="BY30" s="188"/>
      <c r="BZ30" s="188"/>
      <c r="CA30" s="188"/>
      <c r="CB30" s="188"/>
    </row>
    <row r="31" spans="1:80" s="79" customFormat="1" ht="74.25" customHeight="1" thickBot="1" thickTop="1">
      <c r="A31" s="80" t="s">
        <v>283</v>
      </c>
      <c r="B31" s="80" t="s">
        <v>284</v>
      </c>
      <c r="C31" s="81" t="s">
        <v>88</v>
      </c>
      <c r="D31" s="123" t="s">
        <v>296</v>
      </c>
      <c r="E31" s="124" t="s">
        <v>285</v>
      </c>
      <c r="F31" s="124" t="s">
        <v>295</v>
      </c>
      <c r="G31" s="124" t="s">
        <v>297</v>
      </c>
      <c r="H31" s="187"/>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8"/>
      <c r="BX31" s="188"/>
      <c r="BY31" s="188"/>
      <c r="BZ31" s="188"/>
      <c r="CA31" s="188"/>
      <c r="CB31" s="188"/>
    </row>
    <row r="32" spans="1:80" s="79" customFormat="1" ht="71.25" customHeight="1" thickBot="1" thickTop="1">
      <c r="A32" s="80" t="s">
        <v>387</v>
      </c>
      <c r="B32" s="80" t="s">
        <v>386</v>
      </c>
      <c r="C32" s="81" t="s">
        <v>88</v>
      </c>
      <c r="D32" s="123" t="s">
        <v>392</v>
      </c>
      <c r="E32" s="124" t="s">
        <v>388</v>
      </c>
      <c r="F32" s="124" t="s">
        <v>391</v>
      </c>
      <c r="G32" s="124" t="s">
        <v>390</v>
      </c>
      <c r="H32" s="187"/>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c r="BP32" s="188"/>
      <c r="BQ32" s="188"/>
      <c r="BR32" s="188"/>
      <c r="BS32" s="188"/>
      <c r="BT32" s="188"/>
      <c r="BU32" s="188"/>
      <c r="BV32" s="188"/>
      <c r="BW32" s="188"/>
      <c r="BX32" s="188"/>
      <c r="BY32" s="188"/>
      <c r="BZ32" s="188"/>
      <c r="CA32" s="188"/>
      <c r="CB32" s="188"/>
    </row>
    <row r="33" spans="1:80" s="79" customFormat="1" ht="78" customHeight="1" thickBot="1" thickTop="1">
      <c r="A33" s="80" t="s">
        <v>389</v>
      </c>
      <c r="B33" s="80" t="s">
        <v>386</v>
      </c>
      <c r="C33" s="81" t="s">
        <v>88</v>
      </c>
      <c r="D33" s="123" t="s">
        <v>403</v>
      </c>
      <c r="E33" s="124" t="s">
        <v>400</v>
      </c>
      <c r="F33" s="124" t="s">
        <v>402</v>
      </c>
      <c r="G33" s="124" t="s">
        <v>404</v>
      </c>
      <c r="H33" s="187"/>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8"/>
      <c r="BC33" s="188"/>
      <c r="BD33" s="188"/>
      <c r="BE33" s="188"/>
      <c r="BF33" s="188"/>
      <c r="BG33" s="188"/>
      <c r="BH33" s="188"/>
      <c r="BI33" s="188"/>
      <c r="BJ33" s="188"/>
      <c r="BK33" s="188"/>
      <c r="BL33" s="188"/>
      <c r="BM33" s="188"/>
      <c r="BN33" s="188"/>
      <c r="BO33" s="188"/>
      <c r="BP33" s="188"/>
      <c r="BQ33" s="188"/>
      <c r="BR33" s="188"/>
      <c r="BS33" s="188"/>
      <c r="BT33" s="188"/>
      <c r="BU33" s="188"/>
      <c r="BV33" s="188"/>
      <c r="BW33" s="188"/>
      <c r="BX33" s="188"/>
      <c r="BY33" s="188"/>
      <c r="BZ33" s="188"/>
      <c r="CA33" s="188"/>
      <c r="CB33" s="188"/>
    </row>
    <row r="34" spans="1:80" s="89" customFormat="1" ht="99" customHeight="1" thickBot="1" thickTop="1">
      <c r="A34" s="97" t="s">
        <v>133</v>
      </c>
      <c r="B34" s="97" t="s">
        <v>83</v>
      </c>
      <c r="C34" s="98" t="s">
        <v>82</v>
      </c>
      <c r="D34" s="128" t="s">
        <v>134</v>
      </c>
      <c r="E34" s="128" t="s">
        <v>172</v>
      </c>
      <c r="F34" s="128" t="s">
        <v>179</v>
      </c>
      <c r="G34" s="130" t="s">
        <v>178</v>
      </c>
      <c r="H34" s="187"/>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8"/>
      <c r="BQ34" s="188"/>
      <c r="BR34" s="188"/>
      <c r="BS34" s="188"/>
      <c r="BT34" s="188"/>
      <c r="BU34" s="188"/>
      <c r="BV34" s="188"/>
      <c r="BW34" s="188"/>
      <c r="BX34" s="188"/>
      <c r="BY34" s="188"/>
      <c r="BZ34" s="188"/>
      <c r="CA34" s="188"/>
      <c r="CB34" s="188"/>
    </row>
    <row r="35" spans="1:80" s="289" customFormat="1" ht="99" customHeight="1" thickBot="1" thickTop="1">
      <c r="A35" s="290" t="s">
        <v>481</v>
      </c>
      <c r="B35" s="290" t="s">
        <v>83</v>
      </c>
      <c r="C35" s="291" t="s">
        <v>82</v>
      </c>
      <c r="D35" s="294" t="s">
        <v>482</v>
      </c>
      <c r="E35" s="294" t="s">
        <v>482</v>
      </c>
      <c r="F35" s="294" t="s">
        <v>179</v>
      </c>
      <c r="G35" s="296" t="s">
        <v>78</v>
      </c>
      <c r="H35" s="299"/>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8"/>
      <c r="BQ35" s="188"/>
      <c r="BR35" s="188"/>
      <c r="BS35" s="188"/>
      <c r="BT35" s="188"/>
      <c r="BU35" s="188"/>
      <c r="BV35" s="188"/>
      <c r="BW35" s="188"/>
      <c r="BX35" s="188"/>
      <c r="BY35" s="188"/>
      <c r="BZ35" s="188"/>
      <c r="CA35" s="188"/>
      <c r="CB35" s="188"/>
    </row>
    <row r="36" spans="1:80" s="89" customFormat="1" ht="43.5" customHeight="1" thickBot="1" thickTop="1">
      <c r="A36" s="97" t="s">
        <v>358</v>
      </c>
      <c r="B36" s="97" t="s">
        <v>357</v>
      </c>
      <c r="C36" s="98" t="s">
        <v>82</v>
      </c>
      <c r="D36" s="128" t="s">
        <v>362</v>
      </c>
      <c r="E36" s="128" t="s">
        <v>360</v>
      </c>
      <c r="F36" s="128" t="s">
        <v>361</v>
      </c>
      <c r="G36" s="130" t="s">
        <v>363</v>
      </c>
      <c r="H36" s="187"/>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8"/>
      <c r="BQ36" s="188"/>
      <c r="BR36" s="188"/>
      <c r="BS36" s="188"/>
      <c r="BT36" s="188"/>
      <c r="BU36" s="188"/>
      <c r="BV36" s="188"/>
      <c r="BW36" s="188"/>
      <c r="BX36" s="188"/>
      <c r="BY36" s="188"/>
      <c r="BZ36" s="188"/>
      <c r="CA36" s="188"/>
      <c r="CB36" s="188"/>
    </row>
    <row r="37" spans="1:80" s="89" customFormat="1" ht="48" customHeight="1" thickBot="1" thickTop="1">
      <c r="A37" s="97" t="s">
        <v>359</v>
      </c>
      <c r="B37" s="97" t="s">
        <v>357</v>
      </c>
      <c r="C37" s="98" t="s">
        <v>82</v>
      </c>
      <c r="D37" s="128" t="s">
        <v>369</v>
      </c>
      <c r="E37" s="128" t="s">
        <v>367</v>
      </c>
      <c r="F37" s="128" t="s">
        <v>368</v>
      </c>
      <c r="G37" s="130" t="s">
        <v>370</v>
      </c>
      <c r="H37" s="187"/>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8"/>
      <c r="BQ37" s="188"/>
      <c r="BR37" s="188"/>
      <c r="BS37" s="188"/>
      <c r="BT37" s="188"/>
      <c r="BU37" s="188"/>
      <c r="BV37" s="188"/>
      <c r="BW37" s="188"/>
      <c r="BX37" s="188"/>
      <c r="BY37" s="188"/>
      <c r="BZ37" s="188"/>
      <c r="CA37" s="188"/>
      <c r="CB37" s="188"/>
    </row>
    <row r="38" spans="1:80" s="61" customFormat="1" ht="74.25" customHeight="1" thickBot="1" thickTop="1">
      <c r="A38" s="90" t="s">
        <v>199</v>
      </c>
      <c r="B38" s="90" t="s">
        <v>102</v>
      </c>
      <c r="C38" s="91" t="s">
        <v>84</v>
      </c>
      <c r="D38" s="63" t="s">
        <v>148</v>
      </c>
      <c r="E38" s="91" t="s">
        <v>184</v>
      </c>
      <c r="F38" s="132" t="s">
        <v>180</v>
      </c>
      <c r="G38" s="132" t="s">
        <v>181</v>
      </c>
      <c r="H38" s="187"/>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c r="BN38" s="188"/>
      <c r="BO38" s="188"/>
      <c r="BP38" s="188"/>
      <c r="BQ38" s="188"/>
      <c r="BR38" s="188"/>
      <c r="BS38" s="188"/>
      <c r="BT38" s="188"/>
      <c r="BU38" s="188"/>
      <c r="BV38" s="188"/>
      <c r="BW38" s="188"/>
      <c r="BX38" s="188"/>
      <c r="BY38" s="188"/>
      <c r="BZ38" s="188"/>
      <c r="CA38" s="188"/>
      <c r="CB38" s="188"/>
    </row>
    <row r="39" spans="1:80" s="61" customFormat="1" ht="36" customHeight="1" thickBot="1" thickTop="1">
      <c r="A39" s="90" t="s">
        <v>209</v>
      </c>
      <c r="B39" s="90" t="s">
        <v>211</v>
      </c>
      <c r="C39" s="91" t="s">
        <v>84</v>
      </c>
      <c r="D39" s="91" t="s">
        <v>217</v>
      </c>
      <c r="E39" s="133" t="s">
        <v>210</v>
      </c>
      <c r="F39" s="90" t="s">
        <v>215</v>
      </c>
      <c r="G39" s="134" t="s">
        <v>216</v>
      </c>
      <c r="H39" s="187"/>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c r="BE39" s="188"/>
      <c r="BF39" s="188"/>
      <c r="BG39" s="188"/>
      <c r="BH39" s="188"/>
      <c r="BI39" s="188"/>
      <c r="BJ39" s="188"/>
      <c r="BK39" s="188"/>
      <c r="BL39" s="188"/>
      <c r="BM39" s="188"/>
      <c r="BN39" s="188"/>
      <c r="BO39" s="188"/>
      <c r="BP39" s="188"/>
      <c r="BQ39" s="188"/>
      <c r="BR39" s="188"/>
      <c r="BS39" s="188"/>
      <c r="BT39" s="188"/>
      <c r="BU39" s="188"/>
      <c r="BV39" s="188"/>
      <c r="BW39" s="188"/>
      <c r="BX39" s="188"/>
      <c r="BY39" s="188"/>
      <c r="BZ39" s="188"/>
      <c r="CA39" s="188"/>
      <c r="CB39" s="188"/>
    </row>
    <row r="40" spans="1:80" s="61" customFormat="1" ht="88.5" customHeight="1" thickBot="1" thickTop="1">
      <c r="A40" s="90" t="s">
        <v>212</v>
      </c>
      <c r="B40" s="90" t="s">
        <v>213</v>
      </c>
      <c r="C40" s="91" t="s">
        <v>84</v>
      </c>
      <c r="D40" s="91" t="s">
        <v>219</v>
      </c>
      <c r="E40" s="135" t="s">
        <v>214</v>
      </c>
      <c r="F40" s="90" t="s">
        <v>220</v>
      </c>
      <c r="G40" s="134" t="s">
        <v>221</v>
      </c>
      <c r="H40" s="187"/>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c r="BE40" s="188"/>
      <c r="BF40" s="188"/>
      <c r="BG40" s="188"/>
      <c r="BH40" s="188"/>
      <c r="BI40" s="188"/>
      <c r="BJ40" s="188"/>
      <c r="BK40" s="188"/>
      <c r="BL40" s="188"/>
      <c r="BM40" s="188"/>
      <c r="BN40" s="188"/>
      <c r="BO40" s="188"/>
      <c r="BP40" s="188"/>
      <c r="BQ40" s="188"/>
      <c r="BR40" s="188"/>
      <c r="BS40" s="188"/>
      <c r="BT40" s="188"/>
      <c r="BU40" s="188"/>
      <c r="BV40" s="188"/>
      <c r="BW40" s="188"/>
      <c r="BX40" s="188"/>
      <c r="BY40" s="188"/>
      <c r="BZ40" s="188"/>
      <c r="CA40" s="188"/>
      <c r="CB40" s="188"/>
    </row>
    <row r="41" spans="1:80" s="61" customFormat="1" ht="109.5" customHeight="1" thickBot="1" thickTop="1">
      <c r="A41" s="90" t="s">
        <v>414</v>
      </c>
      <c r="B41" s="90" t="s">
        <v>102</v>
      </c>
      <c r="C41" s="91" t="s">
        <v>84</v>
      </c>
      <c r="D41" s="253" t="s">
        <v>471</v>
      </c>
      <c r="E41" s="133" t="s">
        <v>468</v>
      </c>
      <c r="F41" s="253" t="s">
        <v>469</v>
      </c>
      <c r="G41" s="134" t="s">
        <v>470</v>
      </c>
      <c r="H41" s="187"/>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c r="BE41" s="188"/>
      <c r="BF41" s="188"/>
      <c r="BG41" s="188"/>
      <c r="BH41" s="188"/>
      <c r="BI41" s="188"/>
      <c r="BJ41" s="188"/>
      <c r="BK41" s="188"/>
      <c r="BL41" s="188"/>
      <c r="BM41" s="188"/>
      <c r="BN41" s="188"/>
      <c r="BO41" s="188"/>
      <c r="BP41" s="188"/>
      <c r="BQ41" s="188"/>
      <c r="BR41" s="188"/>
      <c r="BS41" s="188"/>
      <c r="BT41" s="188"/>
      <c r="BU41" s="188"/>
      <c r="BV41" s="188"/>
      <c r="BW41" s="188"/>
      <c r="BX41" s="188"/>
      <c r="BY41" s="188"/>
      <c r="BZ41" s="188"/>
      <c r="CA41" s="188"/>
      <c r="CB41" s="188"/>
    </row>
    <row r="42" spans="1:80" s="115" customFormat="1" ht="90" customHeight="1" thickBot="1" thickTop="1">
      <c r="A42" s="136" t="s">
        <v>143</v>
      </c>
      <c r="B42" s="136" t="s">
        <v>85</v>
      </c>
      <c r="C42" s="137" t="s">
        <v>86</v>
      </c>
      <c r="D42" s="42" t="s">
        <v>151</v>
      </c>
      <c r="E42" s="137" t="s">
        <v>185</v>
      </c>
      <c r="F42" s="138" t="s">
        <v>108</v>
      </c>
      <c r="G42" s="138" t="s">
        <v>109</v>
      </c>
      <c r="H42" s="187"/>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8"/>
      <c r="BF42" s="188"/>
      <c r="BG42" s="188"/>
      <c r="BH42" s="188"/>
      <c r="BI42" s="188"/>
      <c r="BJ42" s="188"/>
      <c r="BK42" s="188"/>
      <c r="BL42" s="188"/>
      <c r="BM42" s="188"/>
      <c r="BN42" s="188"/>
      <c r="BO42" s="188"/>
      <c r="BP42" s="188"/>
      <c r="BQ42" s="188"/>
      <c r="BR42" s="188"/>
      <c r="BS42" s="188"/>
      <c r="BT42" s="188"/>
      <c r="BU42" s="188"/>
      <c r="BV42" s="188"/>
      <c r="BW42" s="188"/>
      <c r="BX42" s="188"/>
      <c r="BY42" s="188"/>
      <c r="BZ42" s="188"/>
      <c r="CA42" s="188"/>
      <c r="CB42" s="188"/>
    </row>
    <row r="43" spans="1:80" s="115" customFormat="1" ht="75" customHeight="1" thickBot="1" thickTop="1">
      <c r="A43" s="136" t="s">
        <v>144</v>
      </c>
      <c r="B43" s="136" t="s">
        <v>85</v>
      </c>
      <c r="C43" s="137" t="s">
        <v>86</v>
      </c>
      <c r="D43" s="42" t="s">
        <v>150</v>
      </c>
      <c r="E43" s="137" t="s">
        <v>186</v>
      </c>
      <c r="F43" s="138" t="s">
        <v>108</v>
      </c>
      <c r="G43" s="138" t="s">
        <v>109</v>
      </c>
      <c r="H43" s="187"/>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188"/>
      <c r="BG43" s="188"/>
      <c r="BH43" s="188"/>
      <c r="BI43" s="188"/>
      <c r="BJ43" s="188"/>
      <c r="BK43" s="188"/>
      <c r="BL43" s="188"/>
      <c r="BM43" s="188"/>
      <c r="BN43" s="188"/>
      <c r="BO43" s="188"/>
      <c r="BP43" s="188"/>
      <c r="BQ43" s="188"/>
      <c r="BR43" s="188"/>
      <c r="BS43" s="188"/>
      <c r="BT43" s="188"/>
      <c r="BU43" s="188"/>
      <c r="BV43" s="188"/>
      <c r="BW43" s="188"/>
      <c r="BX43" s="188"/>
      <c r="BY43" s="188"/>
      <c r="BZ43" s="188"/>
      <c r="CA43" s="188"/>
      <c r="CB43" s="188"/>
    </row>
    <row r="44" spans="1:80" s="115" customFormat="1" ht="79.5" customHeight="1" thickBot="1" thickTop="1">
      <c r="A44" s="136" t="s">
        <v>145</v>
      </c>
      <c r="B44" s="136" t="s">
        <v>85</v>
      </c>
      <c r="C44" s="137" t="s">
        <v>86</v>
      </c>
      <c r="D44" s="42" t="s">
        <v>148</v>
      </c>
      <c r="E44" s="137" t="s">
        <v>187</v>
      </c>
      <c r="F44" s="138" t="s">
        <v>183</v>
      </c>
      <c r="G44" s="138" t="s">
        <v>182</v>
      </c>
      <c r="H44" s="187"/>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c r="BE44" s="188"/>
      <c r="BF44" s="188"/>
      <c r="BG44" s="188"/>
      <c r="BH44" s="188"/>
      <c r="BI44" s="188"/>
      <c r="BJ44" s="188"/>
      <c r="BK44" s="188"/>
      <c r="BL44" s="188"/>
      <c r="BM44" s="188"/>
      <c r="BN44" s="188"/>
      <c r="BO44" s="188"/>
      <c r="BP44" s="188"/>
      <c r="BQ44" s="188"/>
      <c r="BR44" s="188"/>
      <c r="BS44" s="188"/>
      <c r="BT44" s="188"/>
      <c r="BU44" s="188"/>
      <c r="BV44" s="188"/>
      <c r="BW44" s="188"/>
      <c r="BX44" s="188"/>
      <c r="BY44" s="188"/>
      <c r="BZ44" s="188"/>
      <c r="CA44" s="188"/>
      <c r="CB44" s="188"/>
    </row>
    <row r="45" spans="1:80" s="115" customFormat="1" ht="61.5" customHeight="1" thickBot="1" thickTop="1">
      <c r="A45" s="136" t="s">
        <v>303</v>
      </c>
      <c r="B45" s="136" t="s">
        <v>85</v>
      </c>
      <c r="C45" s="137" t="s">
        <v>86</v>
      </c>
      <c r="D45" s="162" t="s">
        <v>306</v>
      </c>
      <c r="E45" s="163" t="s">
        <v>304</v>
      </c>
      <c r="F45" s="138" t="s">
        <v>305</v>
      </c>
      <c r="G45" s="138" t="s">
        <v>290</v>
      </c>
      <c r="H45" s="187"/>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88"/>
      <c r="AY45" s="188"/>
      <c r="AZ45" s="188"/>
      <c r="BA45" s="188"/>
      <c r="BB45" s="188"/>
      <c r="BC45" s="188"/>
      <c r="BD45" s="188"/>
      <c r="BE45" s="188"/>
      <c r="BF45" s="188"/>
      <c r="BG45" s="188"/>
      <c r="BH45" s="188"/>
      <c r="BI45" s="188"/>
      <c r="BJ45" s="188"/>
      <c r="BK45" s="188"/>
      <c r="BL45" s="188"/>
      <c r="BM45" s="188"/>
      <c r="BN45" s="188"/>
      <c r="BO45" s="188"/>
      <c r="BP45" s="188"/>
      <c r="BQ45" s="188"/>
      <c r="BR45" s="188"/>
      <c r="BS45" s="188"/>
      <c r="BT45" s="188"/>
      <c r="BU45" s="188"/>
      <c r="BV45" s="188"/>
      <c r="BW45" s="188"/>
      <c r="BX45" s="188"/>
      <c r="BY45" s="188"/>
      <c r="BZ45" s="188"/>
      <c r="CA45" s="188"/>
      <c r="CB45" s="188"/>
    </row>
    <row r="46" spans="1:80" s="152" customFormat="1" ht="66.75" customHeight="1" thickBot="1" thickTop="1">
      <c r="A46" s="257" t="s">
        <v>395</v>
      </c>
      <c r="B46" s="257" t="s">
        <v>87</v>
      </c>
      <c r="C46" s="258" t="s">
        <v>88</v>
      </c>
      <c r="D46" s="259" t="s">
        <v>384</v>
      </c>
      <c r="E46" s="260" t="s">
        <v>396</v>
      </c>
      <c r="F46" s="260" t="s">
        <v>383</v>
      </c>
      <c r="G46" s="260" t="s">
        <v>385</v>
      </c>
      <c r="H46" s="187"/>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c r="AY46" s="188"/>
      <c r="AZ46" s="188"/>
      <c r="BA46" s="188"/>
      <c r="BB46" s="188"/>
      <c r="BC46" s="188"/>
      <c r="BD46" s="188"/>
      <c r="BE46" s="188"/>
      <c r="BF46" s="188"/>
      <c r="BG46" s="188"/>
      <c r="BH46" s="188"/>
      <c r="BI46" s="188"/>
      <c r="BJ46" s="188"/>
      <c r="BK46" s="188"/>
      <c r="BL46" s="188"/>
      <c r="BM46" s="188"/>
      <c r="BN46" s="188"/>
      <c r="BO46" s="188"/>
      <c r="BP46" s="188"/>
      <c r="BQ46" s="188"/>
      <c r="BR46" s="188"/>
      <c r="BS46" s="188"/>
      <c r="BT46" s="188"/>
      <c r="BU46" s="188"/>
      <c r="BV46" s="188"/>
      <c r="BW46" s="188"/>
      <c r="BX46" s="188"/>
      <c r="BY46" s="188"/>
      <c r="BZ46" s="188"/>
      <c r="CA46" s="188"/>
      <c r="CB46" s="188"/>
    </row>
    <row r="47" spans="1:80" s="29" customFormat="1" ht="90" customHeight="1" thickBot="1" thickTop="1">
      <c r="A47" s="166" t="s">
        <v>315</v>
      </c>
      <c r="B47" s="166" t="s">
        <v>314</v>
      </c>
      <c r="C47" s="167" t="s">
        <v>317</v>
      </c>
      <c r="D47" s="167" t="s">
        <v>320</v>
      </c>
      <c r="E47" s="167" t="s">
        <v>316</v>
      </c>
      <c r="F47" s="168" t="s">
        <v>319</v>
      </c>
      <c r="G47" s="166" t="s">
        <v>321</v>
      </c>
      <c r="H47" s="187"/>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88"/>
      <c r="BC47" s="188"/>
      <c r="BD47" s="188"/>
      <c r="BE47" s="188"/>
      <c r="BF47" s="188"/>
      <c r="BG47" s="188"/>
      <c r="BH47" s="188"/>
      <c r="BI47" s="188"/>
      <c r="BJ47" s="188"/>
      <c r="BK47" s="188"/>
      <c r="BL47" s="188"/>
      <c r="BM47" s="188"/>
      <c r="BN47" s="188"/>
      <c r="BO47" s="188"/>
      <c r="BP47" s="188"/>
      <c r="BQ47" s="188"/>
      <c r="BR47" s="188"/>
      <c r="BS47" s="188"/>
      <c r="BT47" s="188"/>
      <c r="BU47" s="188"/>
      <c r="BV47" s="188"/>
      <c r="BW47" s="188"/>
      <c r="BX47" s="188"/>
      <c r="BY47" s="188"/>
      <c r="BZ47" s="188"/>
      <c r="CA47" s="188"/>
      <c r="CB47" s="188"/>
    </row>
    <row r="48" spans="1:80" s="29" customFormat="1" ht="127.5" customHeight="1" thickBot="1" thickTop="1">
      <c r="A48" s="150" t="s">
        <v>426</v>
      </c>
      <c r="B48" s="150" t="s">
        <v>427</v>
      </c>
      <c r="C48" s="151" t="s">
        <v>433</v>
      </c>
      <c r="D48" s="248" t="s">
        <v>439</v>
      </c>
      <c r="E48" s="151" t="s">
        <v>425</v>
      </c>
      <c r="F48" s="246" t="s">
        <v>440</v>
      </c>
      <c r="G48" s="150" t="s">
        <v>401</v>
      </c>
      <c r="H48" s="187"/>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8"/>
      <c r="BQ48" s="188"/>
      <c r="BR48" s="188"/>
      <c r="BS48" s="188"/>
      <c r="BT48" s="188"/>
      <c r="BU48" s="188"/>
      <c r="BV48" s="188"/>
      <c r="BW48" s="188"/>
      <c r="BX48" s="188"/>
      <c r="BY48" s="188"/>
      <c r="BZ48" s="188"/>
      <c r="CA48" s="188"/>
      <c r="CB48" s="188"/>
    </row>
    <row r="49" spans="1:80" s="29" customFormat="1" ht="90" customHeight="1" thickBot="1" thickTop="1">
      <c r="A49" s="150" t="s">
        <v>428</v>
      </c>
      <c r="B49" s="150" t="s">
        <v>427</v>
      </c>
      <c r="C49" s="151" t="s">
        <v>433</v>
      </c>
      <c r="D49" s="151" t="s">
        <v>445</v>
      </c>
      <c r="E49" s="151" t="s">
        <v>434</v>
      </c>
      <c r="F49" s="246" t="s">
        <v>446</v>
      </c>
      <c r="G49" s="150" t="s">
        <v>447</v>
      </c>
      <c r="H49" s="187"/>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8"/>
      <c r="BR49" s="188"/>
      <c r="BS49" s="188"/>
      <c r="BT49" s="188"/>
      <c r="BU49" s="188"/>
      <c r="BV49" s="188"/>
      <c r="BW49" s="188"/>
      <c r="BX49" s="188"/>
      <c r="BY49" s="188"/>
      <c r="BZ49" s="188"/>
      <c r="CA49" s="188"/>
      <c r="CB49" s="188"/>
    </row>
    <row r="50" spans="1:80" s="29" customFormat="1" ht="90" customHeight="1" thickBot="1" thickTop="1">
      <c r="A50" s="150" t="s">
        <v>429</v>
      </c>
      <c r="B50" s="150" t="s">
        <v>427</v>
      </c>
      <c r="C50" s="151" t="s">
        <v>433</v>
      </c>
      <c r="D50" s="151" t="s">
        <v>445</v>
      </c>
      <c r="E50" s="151" t="s">
        <v>435</v>
      </c>
      <c r="F50" s="246" t="s">
        <v>446</v>
      </c>
      <c r="G50" s="150" t="s">
        <v>447</v>
      </c>
      <c r="H50" s="187"/>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8"/>
      <c r="BR50" s="188"/>
      <c r="BS50" s="188"/>
      <c r="BT50" s="188"/>
      <c r="BU50" s="188"/>
      <c r="BV50" s="188"/>
      <c r="BW50" s="188"/>
      <c r="BX50" s="188"/>
      <c r="BY50" s="188"/>
      <c r="BZ50" s="188"/>
      <c r="CA50" s="188"/>
      <c r="CB50" s="188"/>
    </row>
    <row r="51" spans="1:80" s="29" customFormat="1" ht="90" customHeight="1" thickBot="1" thickTop="1">
      <c r="A51" s="150" t="s">
        <v>430</v>
      </c>
      <c r="B51" s="150" t="s">
        <v>427</v>
      </c>
      <c r="C51" s="151" t="s">
        <v>433</v>
      </c>
      <c r="D51" s="151" t="s">
        <v>451</v>
      </c>
      <c r="E51" s="151" t="s">
        <v>436</v>
      </c>
      <c r="F51" s="246" t="s">
        <v>452</v>
      </c>
      <c r="G51" s="150" t="s">
        <v>453</v>
      </c>
      <c r="H51" s="187"/>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8"/>
      <c r="BR51" s="188"/>
      <c r="BS51" s="188"/>
      <c r="BT51" s="188"/>
      <c r="BU51" s="188"/>
      <c r="BV51" s="188"/>
      <c r="BW51" s="188"/>
      <c r="BX51" s="188"/>
      <c r="BY51" s="188"/>
      <c r="BZ51" s="188"/>
      <c r="CA51" s="188"/>
      <c r="CB51" s="188"/>
    </row>
    <row r="52" spans="1:80" s="29" customFormat="1" ht="90" customHeight="1" thickBot="1" thickTop="1">
      <c r="A52" s="150" t="s">
        <v>431</v>
      </c>
      <c r="B52" s="150" t="s">
        <v>427</v>
      </c>
      <c r="C52" s="151" t="s">
        <v>433</v>
      </c>
      <c r="D52" s="151" t="s">
        <v>456</v>
      </c>
      <c r="E52" s="151" t="s">
        <v>437</v>
      </c>
      <c r="F52" s="246" t="s">
        <v>457</v>
      </c>
      <c r="G52" s="150" t="s">
        <v>458</v>
      </c>
      <c r="H52" s="187"/>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8"/>
      <c r="BR52" s="188"/>
      <c r="BS52" s="188"/>
      <c r="BT52" s="188"/>
      <c r="BU52" s="188"/>
      <c r="BV52" s="188"/>
      <c r="BW52" s="188"/>
      <c r="BX52" s="188"/>
      <c r="BY52" s="188"/>
      <c r="BZ52" s="188"/>
      <c r="CA52" s="188"/>
      <c r="CB52" s="188"/>
    </row>
    <row r="53" spans="1:80" s="29" customFormat="1" ht="142.5" customHeight="1" thickBot="1" thickTop="1">
      <c r="A53" s="150" t="s">
        <v>432</v>
      </c>
      <c r="B53" s="150" t="s">
        <v>427</v>
      </c>
      <c r="C53" s="151" t="s">
        <v>433</v>
      </c>
      <c r="D53" s="151" t="s">
        <v>459</v>
      </c>
      <c r="E53" s="151" t="s">
        <v>438</v>
      </c>
      <c r="F53" s="246" t="s">
        <v>460</v>
      </c>
      <c r="G53" s="150" t="s">
        <v>290</v>
      </c>
      <c r="H53" s="187"/>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8"/>
      <c r="BR53" s="188"/>
      <c r="BS53" s="188"/>
      <c r="BT53" s="188"/>
      <c r="BU53" s="188"/>
      <c r="BV53" s="188"/>
      <c r="BW53" s="188"/>
      <c r="BX53" s="188"/>
      <c r="BY53" s="188"/>
      <c r="BZ53" s="188"/>
      <c r="CA53" s="188"/>
      <c r="CB53" s="188"/>
    </row>
    <row r="54" ht="13.5" thickTop="1"/>
  </sheetData>
  <sheetProtection/>
  <mergeCells count="6">
    <mergeCell ref="F1:G3"/>
    <mergeCell ref="C2:E3"/>
    <mergeCell ref="C4:D4"/>
    <mergeCell ref="F4:G4"/>
    <mergeCell ref="C1:E1"/>
    <mergeCell ref="A1:B4"/>
  </mergeCells>
  <printOptions/>
  <pageMargins left="0.7" right="0.7" top="0.75" bottom="0.75" header="0.3" footer="0.3"/>
  <pageSetup fitToHeight="1" fitToWidth="1" horizontalDpi="600" verticalDpi="600" orientation="landscape" paperSize="14"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DZ53"/>
  <sheetViews>
    <sheetView zoomScale="90" zoomScaleNormal="90" zoomScalePageLayoutView="0" workbookViewId="0" topLeftCell="A1">
      <pane ySplit="7" topLeftCell="A33" activePane="bottomLeft" state="frozen"/>
      <selection pane="topLeft" activeCell="A1" sqref="A1"/>
      <selection pane="bottomLeft" activeCell="E36" sqref="E36"/>
    </sheetView>
  </sheetViews>
  <sheetFormatPr defaultColWidth="11.421875" defaultRowHeight="12.75"/>
  <cols>
    <col min="1" max="1" width="25.140625" style="15" customWidth="1"/>
    <col min="2" max="2" width="50.28125" style="7" customWidth="1"/>
    <col min="3" max="3" width="34.140625" style="7" customWidth="1"/>
    <col min="4" max="4" width="16.421875" style="7" customWidth="1"/>
    <col min="5" max="6" width="17.7109375" style="7" customWidth="1"/>
    <col min="7" max="7" width="20.00390625" style="7" customWidth="1"/>
    <col min="8" max="8" width="33.7109375" style="15" customWidth="1"/>
    <col min="9" max="9" width="23.28125" style="7" customWidth="1"/>
    <col min="10" max="10" width="23.421875" style="7" hidden="1" customWidth="1"/>
    <col min="11" max="11" width="24.8515625" style="7" hidden="1" customWidth="1"/>
    <col min="12" max="12" width="27.00390625" style="7" hidden="1" customWidth="1"/>
    <col min="13" max="13" width="28.7109375" style="7" hidden="1" customWidth="1"/>
    <col min="14" max="130" width="11.421875" style="188" customWidth="1"/>
    <col min="131" max="16384" width="11.421875" style="7" customWidth="1"/>
  </cols>
  <sheetData>
    <row r="1" spans="1:13" ht="27.75" customHeight="1">
      <c r="A1" s="408" t="s">
        <v>166</v>
      </c>
      <c r="B1" s="409"/>
      <c r="C1" s="406" t="s">
        <v>0</v>
      </c>
      <c r="D1" s="407"/>
      <c r="E1" s="407"/>
      <c r="F1" s="407"/>
      <c r="G1" s="407"/>
      <c r="H1" s="392"/>
      <c r="I1" s="393"/>
      <c r="J1" s="7" t="s">
        <v>168</v>
      </c>
      <c r="K1" s="7" t="s">
        <v>169</v>
      </c>
      <c r="L1" s="7" t="s">
        <v>170</v>
      </c>
      <c r="M1" s="19" t="s">
        <v>171</v>
      </c>
    </row>
    <row r="2" spans="1:13" ht="27" customHeight="1">
      <c r="A2" s="410"/>
      <c r="B2" s="409"/>
      <c r="C2" s="413" t="s">
        <v>32</v>
      </c>
      <c r="D2" s="414"/>
      <c r="E2" s="414"/>
      <c r="F2" s="414"/>
      <c r="G2" s="414"/>
      <c r="H2" s="394"/>
      <c r="I2" s="395"/>
      <c r="J2" s="7" t="s">
        <v>132</v>
      </c>
      <c r="K2" s="20" t="s">
        <v>97</v>
      </c>
      <c r="L2" s="20" t="s">
        <v>96</v>
      </c>
      <c r="M2" s="20" t="s">
        <v>96</v>
      </c>
    </row>
    <row r="3" spans="1:9" ht="24" customHeight="1" thickBot="1">
      <c r="A3" s="410"/>
      <c r="B3" s="409"/>
      <c r="C3" s="401"/>
      <c r="D3" s="402"/>
      <c r="E3" s="402"/>
      <c r="F3" s="402"/>
      <c r="G3" s="402"/>
      <c r="H3" s="396"/>
      <c r="I3" s="397"/>
    </row>
    <row r="4" spans="1:9" ht="13.5" thickBot="1">
      <c r="A4" s="410"/>
      <c r="B4" s="409"/>
      <c r="C4" s="404" t="s">
        <v>33</v>
      </c>
      <c r="D4" s="405"/>
      <c r="E4" s="415" t="s">
        <v>25</v>
      </c>
      <c r="F4" s="416"/>
      <c r="G4" s="417"/>
      <c r="H4" s="404" t="s">
        <v>6</v>
      </c>
      <c r="I4" s="405"/>
    </row>
    <row r="5" ht="7.5" customHeight="1" thickBot="1"/>
    <row r="6" spans="1:9" ht="25.5" customHeight="1" thickBot="1" thickTop="1">
      <c r="A6" s="411" t="s">
        <v>165</v>
      </c>
      <c r="B6" s="411" t="s">
        <v>26</v>
      </c>
      <c r="C6" s="412" t="s">
        <v>34</v>
      </c>
      <c r="D6" s="412" t="s">
        <v>35</v>
      </c>
      <c r="E6" s="412"/>
      <c r="F6" s="14" t="s">
        <v>167</v>
      </c>
      <c r="G6" s="412" t="s">
        <v>36</v>
      </c>
      <c r="H6" s="411" t="s">
        <v>37</v>
      </c>
      <c r="I6" s="412" t="s">
        <v>38</v>
      </c>
    </row>
    <row r="7" spans="1:9" ht="27" thickBot="1" thickTop="1">
      <c r="A7" s="411"/>
      <c r="B7" s="411"/>
      <c r="C7" s="412"/>
      <c r="D7" s="8" t="s">
        <v>7</v>
      </c>
      <c r="E7" s="8" t="s">
        <v>8</v>
      </c>
      <c r="F7" s="14"/>
      <c r="G7" s="412"/>
      <c r="H7" s="411"/>
      <c r="I7" s="412"/>
    </row>
    <row r="8" spans="1:130" s="68" customFormat="1" ht="44.25" customHeight="1" thickBot="1" thickTop="1">
      <c r="A8" s="69" t="str">
        <f>'IDENTIFICACION DEL RIESGO'!A7</f>
        <v>CI01813-P</v>
      </c>
      <c r="B8" s="69" t="str">
        <f>'IDENTIFICACION DEL RIESGO'!B7</f>
        <v>DIRECCIONAMIENTO ESTRATÉGICO</v>
      </c>
      <c r="C8" s="70" t="str">
        <f>'IDENTIFICACION DEL RIESGO'!D7</f>
        <v>POSIBLE CONSTRUCCIÓN DE LA DOFA DE MANERA INADECUADA</v>
      </c>
      <c r="D8" s="71">
        <v>5</v>
      </c>
      <c r="E8" s="71">
        <v>2</v>
      </c>
      <c r="F8" s="71" t="s">
        <v>17</v>
      </c>
      <c r="G8" s="71" t="s">
        <v>89</v>
      </c>
      <c r="H8" s="178" t="str">
        <f>IF(F8="B",$J$1,IF(F8="M",$K$1,IF(F8="A",$L$1,IF(F8="E",$M$1,"0"))))</f>
        <v>ZONA DE RIESGO ALTA</v>
      </c>
      <c r="I8" s="171" t="str">
        <f aca="true" t="shared" si="0" ref="I8:I26">IF(F8="B",$J$2,IF(F8="M",$K$2,IF(F8="A",$L$2,IF(F8="E",$M$2,"0"))))</f>
        <v>Reducir el Riesgo, Evitar, Compartir o Transferir el Riesgo</v>
      </c>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188"/>
      <c r="BN8" s="188"/>
      <c r="BO8" s="188"/>
      <c r="BP8" s="188"/>
      <c r="BQ8" s="188"/>
      <c r="BR8" s="188"/>
      <c r="BS8" s="188"/>
      <c r="BT8" s="188"/>
      <c r="BU8" s="188"/>
      <c r="BV8" s="188"/>
      <c r="BW8" s="188"/>
      <c r="BX8" s="188"/>
      <c r="BY8" s="188"/>
      <c r="BZ8" s="188"/>
      <c r="CA8" s="188"/>
      <c r="CB8" s="188"/>
      <c r="CC8" s="188"/>
      <c r="CD8" s="188"/>
      <c r="CE8" s="188"/>
      <c r="CF8" s="188"/>
      <c r="CG8" s="188"/>
      <c r="CH8" s="188"/>
      <c r="CI8" s="188"/>
      <c r="CJ8" s="188"/>
      <c r="CK8" s="188"/>
      <c r="CL8" s="188"/>
      <c r="CM8" s="188"/>
      <c r="CN8" s="188"/>
      <c r="CO8" s="188"/>
      <c r="CP8" s="188"/>
      <c r="CQ8" s="188"/>
      <c r="CR8" s="188"/>
      <c r="CS8" s="188"/>
      <c r="CT8" s="188"/>
      <c r="CU8" s="188"/>
      <c r="CV8" s="188"/>
      <c r="CW8" s="188"/>
      <c r="CX8" s="188"/>
      <c r="CY8" s="188"/>
      <c r="CZ8" s="188"/>
      <c r="DA8" s="188"/>
      <c r="DB8" s="188"/>
      <c r="DC8" s="188"/>
      <c r="DD8" s="188"/>
      <c r="DE8" s="188"/>
      <c r="DF8" s="188"/>
      <c r="DG8" s="188"/>
      <c r="DH8" s="188"/>
      <c r="DI8" s="188"/>
      <c r="DJ8" s="188"/>
      <c r="DK8" s="188"/>
      <c r="DL8" s="188"/>
      <c r="DM8" s="188"/>
      <c r="DN8" s="188"/>
      <c r="DO8" s="188"/>
      <c r="DP8" s="188"/>
      <c r="DQ8" s="188"/>
      <c r="DR8" s="188"/>
      <c r="DS8" s="188"/>
      <c r="DT8" s="188"/>
      <c r="DU8" s="188"/>
      <c r="DV8" s="188"/>
      <c r="DW8" s="188"/>
      <c r="DX8" s="188"/>
      <c r="DY8" s="188"/>
      <c r="DZ8" s="188"/>
    </row>
    <row r="9" spans="1:130" s="68" customFormat="1" ht="40.5" customHeight="1" thickBot="1" thickTop="1">
      <c r="A9" s="69" t="str">
        <f>'IDENTIFICACION DEL RIESGO'!A8</f>
        <v>CA03614-P</v>
      </c>
      <c r="B9" s="69" t="str">
        <f>'IDENTIFICACION DEL RIESGO'!B8</f>
        <v>DIRECCIONAMIENTO ESTRATÉGICO</v>
      </c>
      <c r="C9" s="70" t="str">
        <f>'IDENTIFICACION DEL RIESGO'!D8</f>
        <v>BRINDAR INFORMACIÓN ERRADA DE LA PLANEACIÓN ESTRATÉGICA A LOS FUNCIONARIOS DE LA ENTIDAD</v>
      </c>
      <c r="D9" s="71">
        <v>5</v>
      </c>
      <c r="E9" s="71">
        <v>2</v>
      </c>
      <c r="F9" s="71" t="s">
        <v>17</v>
      </c>
      <c r="G9" s="71" t="s">
        <v>90</v>
      </c>
      <c r="H9" s="178" t="str">
        <f>IF(F9="B",$J$1,IF(F9="M",$K$1,IF(F9="A",$L$1,IF(F9="E",$M$1,"0"))))</f>
        <v>ZONA DE RIESGO ALTA</v>
      </c>
      <c r="I9" s="171" t="str">
        <f t="shared" si="0"/>
        <v>Reducir el Riesgo, Evitar, Compartir o Transferir el Riesgo</v>
      </c>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188"/>
      <c r="BK9" s="188"/>
      <c r="BL9" s="188"/>
      <c r="BM9" s="188"/>
      <c r="BN9" s="188"/>
      <c r="BO9" s="188"/>
      <c r="BP9" s="188"/>
      <c r="BQ9" s="188"/>
      <c r="BR9" s="188"/>
      <c r="BS9" s="188"/>
      <c r="BT9" s="188"/>
      <c r="BU9" s="188"/>
      <c r="BV9" s="188"/>
      <c r="BW9" s="188"/>
      <c r="BX9" s="188"/>
      <c r="BY9" s="188"/>
      <c r="BZ9" s="188"/>
      <c r="CA9" s="188"/>
      <c r="CB9" s="188"/>
      <c r="CC9" s="188"/>
      <c r="CD9" s="188"/>
      <c r="CE9" s="188"/>
      <c r="CF9" s="188"/>
      <c r="CG9" s="188"/>
      <c r="CH9" s="188"/>
      <c r="CI9" s="188"/>
      <c r="CJ9" s="188"/>
      <c r="CK9" s="188"/>
      <c r="CL9" s="188"/>
      <c r="CM9" s="188"/>
      <c r="CN9" s="188"/>
      <c r="CO9" s="188"/>
      <c r="CP9" s="188"/>
      <c r="CQ9" s="188"/>
      <c r="CR9" s="188"/>
      <c r="CS9" s="188"/>
      <c r="CT9" s="188"/>
      <c r="CU9" s="188"/>
      <c r="CV9" s="188"/>
      <c r="CW9" s="188"/>
      <c r="CX9" s="188"/>
      <c r="CY9" s="188"/>
      <c r="CZ9" s="188"/>
      <c r="DA9" s="188"/>
      <c r="DB9" s="188"/>
      <c r="DC9" s="188"/>
      <c r="DD9" s="188"/>
      <c r="DE9" s="188"/>
      <c r="DF9" s="188"/>
      <c r="DG9" s="188"/>
      <c r="DH9" s="188"/>
      <c r="DI9" s="188"/>
      <c r="DJ9" s="188"/>
      <c r="DK9" s="188"/>
      <c r="DL9" s="188"/>
      <c r="DM9" s="188"/>
      <c r="DN9" s="188"/>
      <c r="DO9" s="188"/>
      <c r="DP9" s="188"/>
      <c r="DQ9" s="188"/>
      <c r="DR9" s="188"/>
      <c r="DS9" s="188"/>
      <c r="DT9" s="188"/>
      <c r="DU9" s="188"/>
      <c r="DV9" s="188"/>
      <c r="DW9" s="188"/>
      <c r="DX9" s="188"/>
      <c r="DY9" s="188"/>
      <c r="DZ9" s="188"/>
    </row>
    <row r="10" spans="1:130" s="68" customFormat="1" ht="46.5" customHeight="1" thickBot="1" thickTop="1">
      <c r="A10" s="69" t="str">
        <f>'IDENTIFICACION DEL RIESGO'!A9</f>
        <v>CA07014-P</v>
      </c>
      <c r="B10" s="69" t="str">
        <f>'IDENTIFICACION DEL RIESGO'!B9</f>
        <v>DIRECCIONAMIENTO ESTRATÉGICO</v>
      </c>
      <c r="C10" s="70" t="str">
        <f>'IDENTIFICACION DEL RIESGO'!D9</f>
        <v>INCUMPLIMIENTO DEL DECRETO 943 DE MAYO DE 2014 REFERENTE A LA ACTUALIZACIÓN DEL MECI</v>
      </c>
      <c r="D10" s="71">
        <v>4</v>
      </c>
      <c r="E10" s="71">
        <v>2</v>
      </c>
      <c r="F10" s="71" t="s">
        <v>17</v>
      </c>
      <c r="G10" s="71" t="s">
        <v>90</v>
      </c>
      <c r="H10" s="178" t="str">
        <f aca="true" t="shared" si="1" ref="H10:H35">IF(F10="B",$J$1,IF(F10="M",$K$1,IF(F10="A",$L$1,IF(F10="E",$M$1,"0"))))</f>
        <v>ZONA DE RIESGO ALTA</v>
      </c>
      <c r="I10" s="171" t="str">
        <f t="shared" si="0"/>
        <v>Reducir el Riesgo, Evitar, Compartir o Transferir el Riesgo</v>
      </c>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188"/>
      <c r="BK10" s="188"/>
      <c r="BL10" s="188"/>
      <c r="BM10" s="188"/>
      <c r="BN10" s="188"/>
      <c r="BO10" s="188"/>
      <c r="BP10" s="188"/>
      <c r="BQ10" s="188"/>
      <c r="BR10" s="188"/>
      <c r="BS10" s="188"/>
      <c r="BT10" s="188"/>
      <c r="BU10" s="188"/>
      <c r="BV10" s="188"/>
      <c r="BW10" s="188"/>
      <c r="BX10" s="188"/>
      <c r="BY10" s="188"/>
      <c r="BZ10" s="188"/>
      <c r="CA10" s="188"/>
      <c r="CB10" s="188"/>
      <c r="CC10" s="188"/>
      <c r="CD10" s="188"/>
      <c r="CE10" s="188"/>
      <c r="CF10" s="188"/>
      <c r="CG10" s="188"/>
      <c r="CH10" s="188"/>
      <c r="CI10" s="188"/>
      <c r="CJ10" s="188"/>
      <c r="CK10" s="188"/>
      <c r="CL10" s="188"/>
      <c r="CM10" s="188"/>
      <c r="CN10" s="188"/>
      <c r="CO10" s="188"/>
      <c r="CP10" s="188"/>
      <c r="CQ10" s="188"/>
      <c r="CR10" s="188"/>
      <c r="CS10" s="188"/>
      <c r="CT10" s="188"/>
      <c r="CU10" s="188"/>
      <c r="CV10" s="188"/>
      <c r="CW10" s="188"/>
      <c r="CX10" s="188"/>
      <c r="CY10" s="188"/>
      <c r="CZ10" s="188"/>
      <c r="DA10" s="188"/>
      <c r="DB10" s="188"/>
      <c r="DC10" s="188"/>
      <c r="DD10" s="188"/>
      <c r="DE10" s="188"/>
      <c r="DF10" s="188"/>
      <c r="DG10" s="188"/>
      <c r="DH10" s="188"/>
      <c r="DI10" s="188"/>
      <c r="DJ10" s="188"/>
      <c r="DK10" s="188"/>
      <c r="DL10" s="188"/>
      <c r="DM10" s="188"/>
      <c r="DN10" s="188"/>
      <c r="DO10" s="188"/>
      <c r="DP10" s="188"/>
      <c r="DQ10" s="188"/>
      <c r="DR10" s="188"/>
      <c r="DS10" s="188"/>
      <c r="DT10" s="188"/>
      <c r="DU10" s="188"/>
      <c r="DV10" s="188"/>
      <c r="DW10" s="188"/>
      <c r="DX10" s="188"/>
      <c r="DY10" s="188"/>
      <c r="DZ10" s="188"/>
    </row>
    <row r="11" spans="1:130" s="68" customFormat="1" ht="45" customHeight="1" thickBot="1" thickTop="1">
      <c r="A11" s="69" t="str">
        <f>'IDENTIFICACION DEL RIESGO'!A10</f>
        <v>CA07114-P</v>
      </c>
      <c r="B11" s="69" t="str">
        <f>'IDENTIFICACION DEL RIESGO'!B10</f>
        <v>DIRECCIONAMIENTO ESTRATÉGICO</v>
      </c>
      <c r="C11" s="70" t="str">
        <f>'IDENTIFICACION DEL RIESGO'!D10</f>
        <v>POSIBLES INCUMPLIMIENTOS REFERENTES A LAS ACTIVIDADES QUE DESARROLLA LA OFICINA</v>
      </c>
      <c r="D11" s="71">
        <v>4</v>
      </c>
      <c r="E11" s="71">
        <v>1</v>
      </c>
      <c r="F11" s="71" t="s">
        <v>16</v>
      </c>
      <c r="G11" s="71" t="s">
        <v>90</v>
      </c>
      <c r="H11" s="178" t="str">
        <f t="shared" si="1"/>
        <v>ZONA DE RIESGO MODERADA</v>
      </c>
      <c r="I11" s="171" t="str">
        <f t="shared" si="0"/>
        <v>Asumir el Riesgo, Reducir el Riesgo</v>
      </c>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188"/>
      <c r="BK11" s="188"/>
      <c r="BL11" s="188"/>
      <c r="BM11" s="188"/>
      <c r="BN11" s="188"/>
      <c r="BO11" s="188"/>
      <c r="BP11" s="188"/>
      <c r="BQ11" s="188"/>
      <c r="BR11" s="188"/>
      <c r="BS11" s="188"/>
      <c r="BT11" s="188"/>
      <c r="BU11" s="188"/>
      <c r="BV11" s="188"/>
      <c r="BW11" s="188"/>
      <c r="BX11" s="188"/>
      <c r="BY11" s="188"/>
      <c r="BZ11" s="188"/>
      <c r="CA11" s="188"/>
      <c r="CB11" s="188"/>
      <c r="CC11" s="188"/>
      <c r="CD11" s="188"/>
      <c r="CE11" s="188"/>
      <c r="CF11" s="188"/>
      <c r="CG11" s="188"/>
      <c r="CH11" s="188"/>
      <c r="CI11" s="188"/>
      <c r="CJ11" s="188"/>
      <c r="CK11" s="188"/>
      <c r="CL11" s="188"/>
      <c r="CM11" s="188"/>
      <c r="CN11" s="188"/>
      <c r="CO11" s="188"/>
      <c r="CP11" s="188"/>
      <c r="CQ11" s="188"/>
      <c r="CR11" s="188"/>
      <c r="CS11" s="188"/>
      <c r="CT11" s="188"/>
      <c r="CU11" s="188"/>
      <c r="CV11" s="188"/>
      <c r="CW11" s="188"/>
      <c r="CX11" s="188"/>
      <c r="CY11" s="188"/>
      <c r="CZ11" s="188"/>
      <c r="DA11" s="188"/>
      <c r="DB11" s="188"/>
      <c r="DC11" s="188"/>
      <c r="DD11" s="188"/>
      <c r="DE11" s="188"/>
      <c r="DF11" s="188"/>
      <c r="DG11" s="188"/>
      <c r="DH11" s="188"/>
      <c r="DI11" s="188"/>
      <c r="DJ11" s="188"/>
      <c r="DK11" s="188"/>
      <c r="DL11" s="188"/>
      <c r="DM11" s="188"/>
      <c r="DN11" s="188"/>
      <c r="DO11" s="188"/>
      <c r="DP11" s="188"/>
      <c r="DQ11" s="188"/>
      <c r="DR11" s="188"/>
      <c r="DS11" s="188"/>
      <c r="DT11" s="188"/>
      <c r="DU11" s="188"/>
      <c r="DV11" s="188"/>
      <c r="DW11" s="188"/>
      <c r="DX11" s="188"/>
      <c r="DY11" s="188"/>
      <c r="DZ11" s="188"/>
    </row>
    <row r="12" spans="1:130" s="68" customFormat="1" ht="49.5" customHeight="1" thickBot="1" thickTop="1">
      <c r="A12" s="69" t="str">
        <f>'IDENTIFICACION DEL RIESGO'!A11</f>
        <v>CI03015-P</v>
      </c>
      <c r="B12" s="69" t="str">
        <f>'IDENTIFICACION DEL RIESGO'!B11</f>
        <v>DIRECCIONAMIENTO ESTRATÉGICO</v>
      </c>
      <c r="C12" s="70" t="str">
        <f>'IDENTIFICACION DEL RIESGO'!D11</f>
        <v>POSIBLE INCUMPLIMIENTO DEL NUMERAL 4,2,2  DE LA NORMA MANUAL DE CALIDAD </v>
      </c>
      <c r="D12" s="71">
        <v>4</v>
      </c>
      <c r="E12" s="71">
        <v>3</v>
      </c>
      <c r="F12" s="71" t="s">
        <v>17</v>
      </c>
      <c r="G12" s="71" t="s">
        <v>198</v>
      </c>
      <c r="H12" s="178" t="str">
        <f t="shared" si="1"/>
        <v>ZONA DE RIESGO ALTA</v>
      </c>
      <c r="I12" s="171" t="str">
        <f t="shared" si="0"/>
        <v>Reducir el Riesgo, Evitar, Compartir o Transferir el Riesgo</v>
      </c>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188"/>
      <c r="BK12" s="188"/>
      <c r="BL12" s="188"/>
      <c r="BM12" s="188"/>
      <c r="BN12" s="188"/>
      <c r="BO12" s="188"/>
      <c r="BP12" s="188"/>
      <c r="BQ12" s="188"/>
      <c r="BR12" s="188"/>
      <c r="BS12" s="188"/>
      <c r="BT12" s="188"/>
      <c r="BU12" s="188"/>
      <c r="BV12" s="188"/>
      <c r="BW12" s="188"/>
      <c r="BX12" s="188"/>
      <c r="BY12" s="188"/>
      <c r="BZ12" s="188"/>
      <c r="CA12" s="188"/>
      <c r="CB12" s="188"/>
      <c r="CC12" s="188"/>
      <c r="CD12" s="188"/>
      <c r="CE12" s="188"/>
      <c r="CF12" s="188"/>
      <c r="CG12" s="188"/>
      <c r="CH12" s="188"/>
      <c r="CI12" s="188"/>
      <c r="CJ12" s="188"/>
      <c r="CK12" s="188"/>
      <c r="CL12" s="188"/>
      <c r="CM12" s="188"/>
      <c r="CN12" s="188"/>
      <c r="CO12" s="188"/>
      <c r="CP12" s="188"/>
      <c r="CQ12" s="188"/>
      <c r="CR12" s="188"/>
      <c r="CS12" s="188"/>
      <c r="CT12" s="188"/>
      <c r="CU12" s="188"/>
      <c r="CV12" s="188"/>
      <c r="CW12" s="188"/>
      <c r="CX12" s="188"/>
      <c r="CY12" s="188"/>
      <c r="CZ12" s="188"/>
      <c r="DA12" s="188"/>
      <c r="DB12" s="188"/>
      <c r="DC12" s="188"/>
      <c r="DD12" s="188"/>
      <c r="DE12" s="188"/>
      <c r="DF12" s="188"/>
      <c r="DG12" s="188"/>
      <c r="DH12" s="188"/>
      <c r="DI12" s="188"/>
      <c r="DJ12" s="188"/>
      <c r="DK12" s="188"/>
      <c r="DL12" s="188"/>
      <c r="DM12" s="188"/>
      <c r="DN12" s="188"/>
      <c r="DO12" s="188"/>
      <c r="DP12" s="188"/>
      <c r="DQ12" s="188"/>
      <c r="DR12" s="188"/>
      <c r="DS12" s="188"/>
      <c r="DT12" s="188"/>
      <c r="DU12" s="188"/>
      <c r="DV12" s="188"/>
      <c r="DW12" s="188"/>
      <c r="DX12" s="188"/>
      <c r="DY12" s="188"/>
      <c r="DZ12" s="188"/>
    </row>
    <row r="13" spans="1:130" s="68" customFormat="1" ht="59.25" customHeight="1" thickBot="1" thickTop="1">
      <c r="A13" s="69" t="str">
        <f>'IDENTIFICACION DEL RIESGO'!A12</f>
        <v>CI03115-P</v>
      </c>
      <c r="B13" s="69" t="str">
        <f>'IDENTIFICACION DEL RIESGO'!B12</f>
        <v>DIRECCIONAMIENTO ESTRATÉGICO</v>
      </c>
      <c r="C13" s="70" t="str">
        <f>'IDENTIFICACION DEL RIESGO'!D12</f>
        <v>posible contruccion de la Matriz del Plan Anticorrupción y sus componentes no acorde a la metodologia actual </v>
      </c>
      <c r="D13" s="71">
        <v>4</v>
      </c>
      <c r="E13" s="71">
        <v>3</v>
      </c>
      <c r="F13" s="71" t="s">
        <v>17</v>
      </c>
      <c r="G13" s="71"/>
      <c r="H13" s="178" t="str">
        <f t="shared" si="1"/>
        <v>ZONA DE RIESGO ALTA</v>
      </c>
      <c r="I13" s="171" t="str">
        <f t="shared" si="0"/>
        <v>Reducir el Riesgo, Evitar, Compartir o Transferir el Riesgo</v>
      </c>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188"/>
      <c r="BK13" s="188"/>
      <c r="BL13" s="188"/>
      <c r="BM13" s="188"/>
      <c r="BN13" s="188"/>
      <c r="BO13" s="188"/>
      <c r="BP13" s="188"/>
      <c r="BQ13" s="188"/>
      <c r="BR13" s="188"/>
      <c r="BS13" s="188"/>
      <c r="BT13" s="188"/>
      <c r="BU13" s="188"/>
      <c r="BV13" s="188"/>
      <c r="BW13" s="188"/>
      <c r="BX13" s="188"/>
      <c r="BY13" s="188"/>
      <c r="BZ13" s="188"/>
      <c r="CA13" s="188"/>
      <c r="CB13" s="188"/>
      <c r="CC13" s="188"/>
      <c r="CD13" s="188"/>
      <c r="CE13" s="188"/>
      <c r="CF13" s="188"/>
      <c r="CG13" s="188"/>
      <c r="CH13" s="188"/>
      <c r="CI13" s="188"/>
      <c r="CJ13" s="188"/>
      <c r="CK13" s="188"/>
      <c r="CL13" s="188"/>
      <c r="CM13" s="188"/>
      <c r="CN13" s="188"/>
      <c r="CO13" s="188"/>
      <c r="CP13" s="188"/>
      <c r="CQ13" s="188"/>
      <c r="CR13" s="188"/>
      <c r="CS13" s="188"/>
      <c r="CT13" s="188"/>
      <c r="CU13" s="188"/>
      <c r="CV13" s="188"/>
      <c r="CW13" s="188"/>
      <c r="CX13" s="188"/>
      <c r="CY13" s="188"/>
      <c r="CZ13" s="188"/>
      <c r="DA13" s="188"/>
      <c r="DB13" s="188"/>
      <c r="DC13" s="188"/>
      <c r="DD13" s="188"/>
      <c r="DE13" s="188"/>
      <c r="DF13" s="188"/>
      <c r="DG13" s="188"/>
      <c r="DH13" s="188"/>
      <c r="DI13" s="188"/>
      <c r="DJ13" s="188"/>
      <c r="DK13" s="188"/>
      <c r="DL13" s="188"/>
      <c r="DM13" s="188"/>
      <c r="DN13" s="188"/>
      <c r="DO13" s="188"/>
      <c r="DP13" s="188"/>
      <c r="DQ13" s="188"/>
      <c r="DR13" s="188"/>
      <c r="DS13" s="188"/>
      <c r="DT13" s="188"/>
      <c r="DU13" s="188"/>
      <c r="DV13" s="188"/>
      <c r="DW13" s="188"/>
      <c r="DX13" s="188"/>
      <c r="DY13" s="188"/>
      <c r="DZ13" s="188"/>
    </row>
    <row r="14" spans="1:130" s="68" customFormat="1" ht="59.25" customHeight="1" thickBot="1" thickTop="1">
      <c r="A14" s="69" t="str">
        <f>'IDENTIFICACION DEL RIESGO'!A13</f>
        <v>CA00317-P</v>
      </c>
      <c r="B14" s="69" t="str">
        <f>'IDENTIFICACION DEL RIESGO'!B13</f>
        <v>DIRECCIONAMIENTO ESTRATÉGICO</v>
      </c>
      <c r="C14" s="70" t="str">
        <f>'IDENTIFICACION DEL RIESGO'!D13</f>
        <v>NO CONTAR CON LOS INSUMOS COMPLETOS PARA CONSOLIDAR EL INFORME EJECUTIVO DE REVISIÓN POR LA DRECCIÓN </v>
      </c>
      <c r="D14" s="71">
        <v>3</v>
      </c>
      <c r="E14" s="71">
        <v>2</v>
      </c>
      <c r="F14" s="71" t="s">
        <v>16</v>
      </c>
      <c r="G14" s="71"/>
      <c r="H14" s="178" t="str">
        <f t="shared" si="1"/>
        <v>ZONA DE RIESGO MODERADA</v>
      </c>
      <c r="I14" s="171"/>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c r="AX14" s="188"/>
      <c r="AY14" s="188"/>
      <c r="AZ14" s="188"/>
      <c r="BA14" s="188"/>
      <c r="BB14" s="188"/>
      <c r="BC14" s="188"/>
      <c r="BD14" s="188"/>
      <c r="BE14" s="188"/>
      <c r="BF14" s="188"/>
      <c r="BG14" s="188"/>
      <c r="BH14" s="188"/>
      <c r="BI14" s="188"/>
      <c r="BJ14" s="188"/>
      <c r="BK14" s="188"/>
      <c r="BL14" s="188"/>
      <c r="BM14" s="188"/>
      <c r="BN14" s="188"/>
      <c r="BO14" s="188"/>
      <c r="BP14" s="188"/>
      <c r="BQ14" s="188"/>
      <c r="BR14" s="188"/>
      <c r="BS14" s="188"/>
      <c r="BT14" s="188"/>
      <c r="BU14" s="188"/>
      <c r="BV14" s="188"/>
      <c r="BW14" s="188"/>
      <c r="BX14" s="188"/>
      <c r="BY14" s="188"/>
      <c r="BZ14" s="188"/>
      <c r="CA14" s="188"/>
      <c r="CB14" s="188"/>
      <c r="CC14" s="188"/>
      <c r="CD14" s="188"/>
      <c r="CE14" s="188"/>
      <c r="CF14" s="188"/>
      <c r="CG14" s="188"/>
      <c r="CH14" s="188"/>
      <c r="CI14" s="188"/>
      <c r="CJ14" s="188"/>
      <c r="CK14" s="188"/>
      <c r="CL14" s="188"/>
      <c r="CM14" s="188"/>
      <c r="CN14" s="188"/>
      <c r="CO14" s="188"/>
      <c r="CP14" s="188"/>
      <c r="CQ14" s="188"/>
      <c r="CR14" s="188"/>
      <c r="CS14" s="188"/>
      <c r="CT14" s="188"/>
      <c r="CU14" s="188"/>
      <c r="CV14" s="188"/>
      <c r="CW14" s="188"/>
      <c r="CX14" s="188"/>
      <c r="CY14" s="188"/>
      <c r="CZ14" s="188"/>
      <c r="DA14" s="188"/>
      <c r="DB14" s="188"/>
      <c r="DC14" s="188"/>
      <c r="DD14" s="188"/>
      <c r="DE14" s="188"/>
      <c r="DF14" s="188"/>
      <c r="DG14" s="188"/>
      <c r="DH14" s="188"/>
      <c r="DI14" s="188"/>
      <c r="DJ14" s="188"/>
      <c r="DK14" s="188"/>
      <c r="DL14" s="188"/>
      <c r="DM14" s="188"/>
      <c r="DN14" s="188"/>
      <c r="DO14" s="188"/>
      <c r="DP14" s="188"/>
      <c r="DQ14" s="188"/>
      <c r="DR14" s="188"/>
      <c r="DS14" s="188"/>
      <c r="DT14" s="188"/>
      <c r="DU14" s="188"/>
      <c r="DV14" s="188"/>
      <c r="DW14" s="188"/>
      <c r="DX14" s="188"/>
      <c r="DY14" s="188"/>
      <c r="DZ14" s="188"/>
    </row>
    <row r="15" spans="1:130" s="32" customFormat="1" ht="45" customHeight="1" thickBot="1" thickTop="1">
      <c r="A15" s="60" t="str">
        <f>'IDENTIFICACION DEL RIESGO'!A14</f>
        <v>CA05813-P</v>
      </c>
      <c r="B15" s="60" t="str">
        <f>'IDENTIFICACION DEL RIESGO'!B14</f>
        <v>GESTION DE TIC`S</v>
      </c>
      <c r="C15" s="38" t="str">
        <f>'IDENTIFICACION DEL RIESGO'!D14</f>
        <v>QUE SE INCUMPLA CON LAS POLITICAS DE SEGURIDAD DE LA ENTIDAD</v>
      </c>
      <c r="D15" s="87">
        <v>2</v>
      </c>
      <c r="E15" s="87">
        <v>3</v>
      </c>
      <c r="F15" s="87" t="s">
        <v>16</v>
      </c>
      <c r="G15" s="87" t="s">
        <v>90</v>
      </c>
      <c r="H15" s="179" t="str">
        <f t="shared" si="1"/>
        <v>ZONA DE RIESGO MODERADA</v>
      </c>
      <c r="I15" s="172" t="str">
        <f t="shared" si="0"/>
        <v>Asumir el Riesgo, Reducir el Riesgo</v>
      </c>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8"/>
      <c r="AV15" s="188"/>
      <c r="AW15" s="188"/>
      <c r="AX15" s="188"/>
      <c r="AY15" s="188"/>
      <c r="AZ15" s="188"/>
      <c r="BA15" s="188"/>
      <c r="BB15" s="188"/>
      <c r="BC15" s="188"/>
      <c r="BD15" s="188"/>
      <c r="BE15" s="188"/>
      <c r="BF15" s="188"/>
      <c r="BG15" s="188"/>
      <c r="BH15" s="188"/>
      <c r="BI15" s="188"/>
      <c r="BJ15" s="188"/>
      <c r="BK15" s="188"/>
      <c r="BL15" s="188"/>
      <c r="BM15" s="188"/>
      <c r="BN15" s="188"/>
      <c r="BO15" s="188"/>
      <c r="BP15" s="188"/>
      <c r="BQ15" s="188"/>
      <c r="BR15" s="188"/>
      <c r="BS15" s="188"/>
      <c r="BT15" s="188"/>
      <c r="BU15" s="188"/>
      <c r="BV15" s="188"/>
      <c r="BW15" s="188"/>
      <c r="BX15" s="188"/>
      <c r="BY15" s="188"/>
      <c r="BZ15" s="188"/>
      <c r="CA15" s="188"/>
      <c r="CB15" s="188"/>
      <c r="CC15" s="188"/>
      <c r="CD15" s="188"/>
      <c r="CE15" s="188"/>
      <c r="CF15" s="188"/>
      <c r="CG15" s="188"/>
      <c r="CH15" s="188"/>
      <c r="CI15" s="188"/>
      <c r="CJ15" s="188"/>
      <c r="CK15" s="188"/>
      <c r="CL15" s="188"/>
      <c r="CM15" s="188"/>
      <c r="CN15" s="188"/>
      <c r="CO15" s="188"/>
      <c r="CP15" s="188"/>
      <c r="CQ15" s="188"/>
      <c r="CR15" s="188"/>
      <c r="CS15" s="188"/>
      <c r="CT15" s="188"/>
      <c r="CU15" s="188"/>
      <c r="CV15" s="188"/>
      <c r="CW15" s="188"/>
      <c r="CX15" s="188"/>
      <c r="CY15" s="188"/>
      <c r="CZ15" s="188"/>
      <c r="DA15" s="188"/>
      <c r="DB15" s="188"/>
      <c r="DC15" s="188"/>
      <c r="DD15" s="188"/>
      <c r="DE15" s="188"/>
      <c r="DF15" s="188"/>
      <c r="DG15" s="188"/>
      <c r="DH15" s="188"/>
      <c r="DI15" s="188"/>
      <c r="DJ15" s="188"/>
      <c r="DK15" s="188"/>
      <c r="DL15" s="188"/>
      <c r="DM15" s="188"/>
      <c r="DN15" s="188"/>
      <c r="DO15" s="188"/>
      <c r="DP15" s="188"/>
      <c r="DQ15" s="188"/>
      <c r="DR15" s="188"/>
      <c r="DS15" s="188"/>
      <c r="DT15" s="188"/>
      <c r="DU15" s="188"/>
      <c r="DV15" s="188"/>
      <c r="DW15" s="188"/>
      <c r="DX15" s="188"/>
      <c r="DY15" s="188"/>
      <c r="DZ15" s="188"/>
    </row>
    <row r="16" spans="1:130" s="32" customFormat="1" ht="66.75" customHeight="1" thickBot="1" thickTop="1">
      <c r="A16" s="60" t="str">
        <f>'IDENTIFICACION DEL RIESGO'!A15</f>
        <v>CA03515-P</v>
      </c>
      <c r="B16" s="60" t="str">
        <f>'IDENTIFICACION DEL RIESGO'!B15</f>
        <v>GESTION DE TIC`S</v>
      </c>
      <c r="C16" s="38" t="str">
        <f>'IDENTIFICACION DEL RIESGO'!D15</f>
        <v>POSIBLE ATAQUE DE SEGURIDAD </v>
      </c>
      <c r="D16" s="88">
        <v>3</v>
      </c>
      <c r="E16" s="88">
        <v>3</v>
      </c>
      <c r="F16" s="88" t="s">
        <v>17</v>
      </c>
      <c r="G16" s="88" t="s">
        <v>154</v>
      </c>
      <c r="H16" s="179" t="str">
        <f t="shared" si="1"/>
        <v>ZONA DE RIESGO ALTA</v>
      </c>
      <c r="I16" s="172" t="str">
        <f t="shared" si="0"/>
        <v>Reducir el Riesgo, Evitar, Compartir o Transferir el Riesgo</v>
      </c>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88"/>
      <c r="AT16" s="188"/>
      <c r="AU16" s="188"/>
      <c r="AV16" s="188"/>
      <c r="AW16" s="188"/>
      <c r="AX16" s="188"/>
      <c r="AY16" s="188"/>
      <c r="AZ16" s="188"/>
      <c r="BA16" s="188"/>
      <c r="BB16" s="188"/>
      <c r="BC16" s="188"/>
      <c r="BD16" s="188"/>
      <c r="BE16" s="188"/>
      <c r="BF16" s="188"/>
      <c r="BG16" s="188"/>
      <c r="BH16" s="188"/>
      <c r="BI16" s="188"/>
      <c r="BJ16" s="188"/>
      <c r="BK16" s="188"/>
      <c r="BL16" s="188"/>
      <c r="BM16" s="188"/>
      <c r="BN16" s="188"/>
      <c r="BO16" s="188"/>
      <c r="BP16" s="188"/>
      <c r="BQ16" s="188"/>
      <c r="BR16" s="188"/>
      <c r="BS16" s="188"/>
      <c r="BT16" s="188"/>
      <c r="BU16" s="188"/>
      <c r="BV16" s="188"/>
      <c r="BW16" s="188"/>
      <c r="BX16" s="188"/>
      <c r="BY16" s="188"/>
      <c r="BZ16" s="188"/>
      <c r="CA16" s="188"/>
      <c r="CB16" s="188"/>
      <c r="CC16" s="188"/>
      <c r="CD16" s="188"/>
      <c r="CE16" s="188"/>
      <c r="CF16" s="188"/>
      <c r="CG16" s="188"/>
      <c r="CH16" s="188"/>
      <c r="CI16" s="188"/>
      <c r="CJ16" s="188"/>
      <c r="CK16" s="188"/>
      <c r="CL16" s="188"/>
      <c r="CM16" s="188"/>
      <c r="CN16" s="188"/>
      <c r="CO16" s="188"/>
      <c r="CP16" s="188"/>
      <c r="CQ16" s="188"/>
      <c r="CR16" s="188"/>
      <c r="CS16" s="188"/>
      <c r="CT16" s="188"/>
      <c r="CU16" s="188"/>
      <c r="CV16" s="188"/>
      <c r="CW16" s="188"/>
      <c r="CX16" s="188"/>
      <c r="CY16" s="188"/>
      <c r="CZ16" s="188"/>
      <c r="DA16" s="188"/>
      <c r="DB16" s="188"/>
      <c r="DC16" s="188"/>
      <c r="DD16" s="188"/>
      <c r="DE16" s="188"/>
      <c r="DF16" s="188"/>
      <c r="DG16" s="188"/>
      <c r="DH16" s="188"/>
      <c r="DI16" s="188"/>
      <c r="DJ16" s="188"/>
      <c r="DK16" s="188"/>
      <c r="DL16" s="188"/>
      <c r="DM16" s="188"/>
      <c r="DN16" s="188"/>
      <c r="DO16" s="188"/>
      <c r="DP16" s="188"/>
      <c r="DQ16" s="188"/>
      <c r="DR16" s="188"/>
      <c r="DS16" s="188"/>
      <c r="DT16" s="188"/>
      <c r="DU16" s="188"/>
      <c r="DV16" s="188"/>
      <c r="DW16" s="188"/>
      <c r="DX16" s="188"/>
      <c r="DY16" s="188"/>
      <c r="DZ16" s="188"/>
    </row>
    <row r="17" spans="1:130" s="32" customFormat="1" ht="60.75" customHeight="1" thickBot="1" thickTop="1">
      <c r="A17" s="60" t="str">
        <f>'IDENTIFICACION DEL RIESGO'!A16</f>
        <v>CA01316-P</v>
      </c>
      <c r="B17" s="60" t="str">
        <f>'IDENTIFICACION DEL RIESGO'!B16</f>
        <v>GESTION DE TIC`S</v>
      </c>
      <c r="C17" s="38" t="str">
        <f>'IDENTIFICACION DEL RIESGO'!D16</f>
        <v>POSIBLE INSTALACIÓN DE SOFTWARE ILEGAL </v>
      </c>
      <c r="D17" s="88">
        <v>3</v>
      </c>
      <c r="E17" s="88">
        <v>3</v>
      </c>
      <c r="F17" s="88" t="s">
        <v>17</v>
      </c>
      <c r="G17" s="93" t="s">
        <v>251</v>
      </c>
      <c r="H17" s="179" t="str">
        <f t="shared" si="1"/>
        <v>ZONA DE RIESGO ALTA</v>
      </c>
      <c r="I17" s="172" t="str">
        <f t="shared" si="0"/>
        <v>Reducir el Riesgo, Evitar, Compartir o Transferir el Riesgo</v>
      </c>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8"/>
      <c r="AV17" s="188"/>
      <c r="AW17" s="188"/>
      <c r="AX17" s="188"/>
      <c r="AY17" s="188"/>
      <c r="AZ17" s="188"/>
      <c r="BA17" s="188"/>
      <c r="BB17" s="188"/>
      <c r="BC17" s="188"/>
      <c r="BD17" s="188"/>
      <c r="BE17" s="188"/>
      <c r="BF17" s="188"/>
      <c r="BG17" s="188"/>
      <c r="BH17" s="188"/>
      <c r="BI17" s="188"/>
      <c r="BJ17" s="188"/>
      <c r="BK17" s="188"/>
      <c r="BL17" s="188"/>
      <c r="BM17" s="188"/>
      <c r="BN17" s="188"/>
      <c r="BO17" s="188"/>
      <c r="BP17" s="188"/>
      <c r="BQ17" s="188"/>
      <c r="BR17" s="188"/>
      <c r="BS17" s="188"/>
      <c r="BT17" s="188"/>
      <c r="BU17" s="188"/>
      <c r="BV17" s="188"/>
      <c r="BW17" s="188"/>
      <c r="BX17" s="188"/>
      <c r="BY17" s="188"/>
      <c r="BZ17" s="188"/>
      <c r="CA17" s="188"/>
      <c r="CB17" s="188"/>
      <c r="CC17" s="188"/>
      <c r="CD17" s="188"/>
      <c r="CE17" s="188"/>
      <c r="CF17" s="188"/>
      <c r="CG17" s="188"/>
      <c r="CH17" s="188"/>
      <c r="CI17" s="188"/>
      <c r="CJ17" s="188"/>
      <c r="CK17" s="188"/>
      <c r="CL17" s="188"/>
      <c r="CM17" s="188"/>
      <c r="CN17" s="188"/>
      <c r="CO17" s="188"/>
      <c r="CP17" s="188"/>
      <c r="CQ17" s="188"/>
      <c r="CR17" s="188"/>
      <c r="CS17" s="188"/>
      <c r="CT17" s="188"/>
      <c r="CU17" s="188"/>
      <c r="CV17" s="188"/>
      <c r="CW17" s="188"/>
      <c r="CX17" s="188"/>
      <c r="CY17" s="188"/>
      <c r="CZ17" s="188"/>
      <c r="DA17" s="188"/>
      <c r="DB17" s="188"/>
      <c r="DC17" s="188"/>
      <c r="DD17" s="188"/>
      <c r="DE17" s="188"/>
      <c r="DF17" s="188"/>
      <c r="DG17" s="188"/>
      <c r="DH17" s="188"/>
      <c r="DI17" s="188"/>
      <c r="DJ17" s="188"/>
      <c r="DK17" s="188"/>
      <c r="DL17" s="188"/>
      <c r="DM17" s="188"/>
      <c r="DN17" s="188"/>
      <c r="DO17" s="188"/>
      <c r="DP17" s="188"/>
      <c r="DQ17" s="188"/>
      <c r="DR17" s="188"/>
      <c r="DS17" s="188"/>
      <c r="DT17" s="188"/>
      <c r="DU17" s="188"/>
      <c r="DV17" s="188"/>
      <c r="DW17" s="188"/>
      <c r="DX17" s="188"/>
      <c r="DY17" s="188"/>
      <c r="DZ17" s="188"/>
    </row>
    <row r="18" spans="1:130" s="32" customFormat="1" ht="60.75" customHeight="1" thickBot="1" thickTop="1">
      <c r="A18" s="60" t="str">
        <f>'IDENTIFICACION DEL RIESGO'!A17</f>
        <v>CA01516-P</v>
      </c>
      <c r="B18" s="60" t="str">
        <f>'IDENTIFICACION DEL RIESGO'!B17</f>
        <v>GESTION DE TIC`S</v>
      </c>
      <c r="C18" s="38" t="str">
        <f>'IDENTIFICACION DEL RIESGO'!D17</f>
        <v>QUE NO SE TENGAN CANALES EFECTIVOS DE COMUNICACIÓN CON EL CIUDADANO </v>
      </c>
      <c r="D18" s="88">
        <v>3</v>
      </c>
      <c r="E18" s="88">
        <v>3</v>
      </c>
      <c r="F18" s="88" t="s">
        <v>17</v>
      </c>
      <c r="G18" s="93" t="s">
        <v>251</v>
      </c>
      <c r="H18" s="179" t="str">
        <f t="shared" si="1"/>
        <v>ZONA DE RIESGO ALTA</v>
      </c>
      <c r="I18" s="172" t="str">
        <f t="shared" si="0"/>
        <v>Reducir el Riesgo, Evitar, Compartir o Transferir el Riesgo</v>
      </c>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8"/>
      <c r="BA18" s="188"/>
      <c r="BB18" s="188"/>
      <c r="BC18" s="188"/>
      <c r="BD18" s="188"/>
      <c r="BE18" s="188"/>
      <c r="BF18" s="188"/>
      <c r="BG18" s="188"/>
      <c r="BH18" s="188"/>
      <c r="BI18" s="188"/>
      <c r="BJ18" s="188"/>
      <c r="BK18" s="188"/>
      <c r="BL18" s="188"/>
      <c r="BM18" s="188"/>
      <c r="BN18" s="188"/>
      <c r="BO18" s="188"/>
      <c r="BP18" s="188"/>
      <c r="BQ18" s="188"/>
      <c r="BR18" s="188"/>
      <c r="BS18" s="188"/>
      <c r="BT18" s="188"/>
      <c r="BU18" s="188"/>
      <c r="BV18" s="188"/>
      <c r="BW18" s="188"/>
      <c r="BX18" s="188"/>
      <c r="BY18" s="188"/>
      <c r="BZ18" s="188"/>
      <c r="CA18" s="188"/>
      <c r="CB18" s="188"/>
      <c r="CC18" s="188"/>
      <c r="CD18" s="188"/>
      <c r="CE18" s="188"/>
      <c r="CF18" s="188"/>
      <c r="CG18" s="188"/>
      <c r="CH18" s="188"/>
      <c r="CI18" s="188"/>
      <c r="CJ18" s="188"/>
      <c r="CK18" s="188"/>
      <c r="CL18" s="188"/>
      <c r="CM18" s="188"/>
      <c r="CN18" s="188"/>
      <c r="CO18" s="188"/>
      <c r="CP18" s="188"/>
      <c r="CQ18" s="188"/>
      <c r="CR18" s="188"/>
      <c r="CS18" s="188"/>
      <c r="CT18" s="188"/>
      <c r="CU18" s="188"/>
      <c r="CV18" s="188"/>
      <c r="CW18" s="188"/>
      <c r="CX18" s="188"/>
      <c r="CY18" s="188"/>
      <c r="CZ18" s="188"/>
      <c r="DA18" s="188"/>
      <c r="DB18" s="188"/>
      <c r="DC18" s="188"/>
      <c r="DD18" s="188"/>
      <c r="DE18" s="188"/>
      <c r="DF18" s="188"/>
      <c r="DG18" s="188"/>
      <c r="DH18" s="188"/>
      <c r="DI18" s="188"/>
      <c r="DJ18" s="188"/>
      <c r="DK18" s="188"/>
      <c r="DL18" s="188"/>
      <c r="DM18" s="188"/>
      <c r="DN18" s="188"/>
      <c r="DO18" s="188"/>
      <c r="DP18" s="188"/>
      <c r="DQ18" s="188"/>
      <c r="DR18" s="188"/>
      <c r="DS18" s="188"/>
      <c r="DT18" s="188"/>
      <c r="DU18" s="188"/>
      <c r="DV18" s="188"/>
      <c r="DW18" s="188"/>
      <c r="DX18" s="188"/>
      <c r="DY18" s="188"/>
      <c r="DZ18" s="188"/>
    </row>
    <row r="19" spans="1:130" s="32" customFormat="1" ht="60.75" customHeight="1" thickBot="1" thickTop="1">
      <c r="A19" s="164" t="str">
        <f>'IDENTIFICACION DEL RIESGO'!A18</f>
        <v>CI00117-P</v>
      </c>
      <c r="B19" s="164" t="str">
        <f>'IDENTIFICACION DEL RIESGO'!B18</f>
        <v>GESTION DE TIC`S</v>
      </c>
      <c r="C19" s="38" t="str">
        <f>'IDENTIFICACION DEL RIESGO'!D18</f>
        <v>INSTALACIÓN DE SOFTWARE  ILEGAL </v>
      </c>
      <c r="D19" s="88">
        <v>4</v>
      </c>
      <c r="E19" s="88">
        <v>4</v>
      </c>
      <c r="F19" s="88" t="s">
        <v>19</v>
      </c>
      <c r="G19" s="93"/>
      <c r="H19" s="179" t="str">
        <f t="shared" si="1"/>
        <v>ZONA DE RIESGO EXTREMA</v>
      </c>
      <c r="I19" s="172" t="str">
        <f t="shared" si="0"/>
        <v>Reducir el Riesgo, Evitar, Compartir o Transferir el Riesgo</v>
      </c>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8"/>
      <c r="BA19" s="188"/>
      <c r="BB19" s="188"/>
      <c r="BC19" s="188"/>
      <c r="BD19" s="188"/>
      <c r="BE19" s="188"/>
      <c r="BF19" s="188"/>
      <c r="BG19" s="188"/>
      <c r="BH19" s="188"/>
      <c r="BI19" s="188"/>
      <c r="BJ19" s="188"/>
      <c r="BK19" s="188"/>
      <c r="BL19" s="188"/>
      <c r="BM19" s="188"/>
      <c r="BN19" s="188"/>
      <c r="BO19" s="188"/>
      <c r="BP19" s="188"/>
      <c r="BQ19" s="188"/>
      <c r="BR19" s="188"/>
      <c r="BS19" s="188"/>
      <c r="BT19" s="188"/>
      <c r="BU19" s="188"/>
      <c r="BV19" s="188"/>
      <c r="BW19" s="188"/>
      <c r="BX19" s="188"/>
      <c r="BY19" s="188"/>
      <c r="BZ19" s="188"/>
      <c r="CA19" s="188"/>
      <c r="CB19" s="188"/>
      <c r="CC19" s="188"/>
      <c r="CD19" s="188"/>
      <c r="CE19" s="188"/>
      <c r="CF19" s="188"/>
      <c r="CG19" s="188"/>
      <c r="CH19" s="188"/>
      <c r="CI19" s="188"/>
      <c r="CJ19" s="188"/>
      <c r="CK19" s="188"/>
      <c r="CL19" s="188"/>
      <c r="CM19" s="188"/>
      <c r="CN19" s="188"/>
      <c r="CO19" s="188"/>
      <c r="CP19" s="188"/>
      <c r="CQ19" s="188"/>
      <c r="CR19" s="188"/>
      <c r="CS19" s="188"/>
      <c r="CT19" s="188"/>
      <c r="CU19" s="188"/>
      <c r="CV19" s="188"/>
      <c r="CW19" s="188"/>
      <c r="CX19" s="188"/>
      <c r="CY19" s="188"/>
      <c r="CZ19" s="188"/>
      <c r="DA19" s="188"/>
      <c r="DB19" s="188"/>
      <c r="DC19" s="188"/>
      <c r="DD19" s="188"/>
      <c r="DE19" s="188"/>
      <c r="DF19" s="188"/>
      <c r="DG19" s="188"/>
      <c r="DH19" s="188"/>
      <c r="DI19" s="188"/>
      <c r="DJ19" s="188"/>
      <c r="DK19" s="188"/>
      <c r="DL19" s="188"/>
      <c r="DM19" s="188"/>
      <c r="DN19" s="188"/>
      <c r="DO19" s="188"/>
      <c r="DP19" s="188"/>
      <c r="DQ19" s="188"/>
      <c r="DR19" s="188"/>
      <c r="DS19" s="188"/>
      <c r="DT19" s="188"/>
      <c r="DU19" s="188"/>
      <c r="DV19" s="188"/>
      <c r="DW19" s="188"/>
      <c r="DX19" s="188"/>
      <c r="DY19" s="188"/>
      <c r="DZ19" s="188"/>
    </row>
    <row r="20" spans="1:130" s="32" customFormat="1" ht="60.75" customHeight="1" thickBot="1" thickTop="1">
      <c r="A20" s="164" t="str">
        <f>'IDENTIFICACION DEL RIESGO'!A19</f>
        <v>CI00317-P</v>
      </c>
      <c r="B20" s="164" t="str">
        <f>'IDENTIFICACION DEL RIESGO'!B19</f>
        <v>GESTION DE TIC`S</v>
      </c>
      <c r="C20" s="38" t="str">
        <f>'IDENTIFICACION DEL RIESGO'!D19</f>
        <v>DAÑO Y DETERIORO DE LOS EQUIPOS DE COMPUTO </v>
      </c>
      <c r="D20" s="88">
        <v>3</v>
      </c>
      <c r="E20" s="88">
        <v>3</v>
      </c>
      <c r="F20" s="88" t="s">
        <v>17</v>
      </c>
      <c r="G20" s="93"/>
      <c r="H20" s="179" t="str">
        <f t="shared" si="1"/>
        <v>ZONA DE RIESGO ALTA</v>
      </c>
      <c r="I20" s="172" t="str">
        <f t="shared" si="0"/>
        <v>Reducir el Riesgo, Evitar, Compartir o Transferir el Riesgo</v>
      </c>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8"/>
      <c r="BA20" s="188"/>
      <c r="BB20" s="188"/>
      <c r="BC20" s="188"/>
      <c r="BD20" s="188"/>
      <c r="BE20" s="188"/>
      <c r="BF20" s="188"/>
      <c r="BG20" s="188"/>
      <c r="BH20" s="188"/>
      <c r="BI20" s="188"/>
      <c r="BJ20" s="188"/>
      <c r="BK20" s="188"/>
      <c r="BL20" s="188"/>
      <c r="BM20" s="188"/>
      <c r="BN20" s="188"/>
      <c r="BO20" s="188"/>
      <c r="BP20" s="188"/>
      <c r="BQ20" s="188"/>
      <c r="BR20" s="188"/>
      <c r="BS20" s="188"/>
      <c r="BT20" s="188"/>
      <c r="BU20" s="188"/>
      <c r="BV20" s="188"/>
      <c r="BW20" s="188"/>
      <c r="BX20" s="188"/>
      <c r="BY20" s="188"/>
      <c r="BZ20" s="188"/>
      <c r="CA20" s="188"/>
      <c r="CB20" s="188"/>
      <c r="CC20" s="188"/>
      <c r="CD20" s="188"/>
      <c r="CE20" s="188"/>
      <c r="CF20" s="188"/>
      <c r="CG20" s="188"/>
      <c r="CH20" s="188"/>
      <c r="CI20" s="188"/>
      <c r="CJ20" s="188"/>
      <c r="CK20" s="188"/>
      <c r="CL20" s="188"/>
      <c r="CM20" s="188"/>
      <c r="CN20" s="188"/>
      <c r="CO20" s="188"/>
      <c r="CP20" s="188"/>
      <c r="CQ20" s="188"/>
      <c r="CR20" s="188"/>
      <c r="CS20" s="188"/>
      <c r="CT20" s="188"/>
      <c r="CU20" s="188"/>
      <c r="CV20" s="188"/>
      <c r="CW20" s="188"/>
      <c r="CX20" s="188"/>
      <c r="CY20" s="188"/>
      <c r="CZ20" s="188"/>
      <c r="DA20" s="188"/>
      <c r="DB20" s="188"/>
      <c r="DC20" s="188"/>
      <c r="DD20" s="188"/>
      <c r="DE20" s="188"/>
      <c r="DF20" s="188"/>
      <c r="DG20" s="188"/>
      <c r="DH20" s="188"/>
      <c r="DI20" s="188"/>
      <c r="DJ20" s="188"/>
      <c r="DK20" s="188"/>
      <c r="DL20" s="188"/>
      <c r="DM20" s="188"/>
      <c r="DN20" s="188"/>
      <c r="DO20" s="188"/>
      <c r="DP20" s="188"/>
      <c r="DQ20" s="188"/>
      <c r="DR20" s="188"/>
      <c r="DS20" s="188"/>
      <c r="DT20" s="188"/>
      <c r="DU20" s="188"/>
      <c r="DV20" s="188"/>
      <c r="DW20" s="188"/>
      <c r="DX20" s="188"/>
      <c r="DY20" s="188"/>
      <c r="DZ20" s="188"/>
    </row>
    <row r="21" spans="1:130" s="32" customFormat="1" ht="60.75" customHeight="1" thickBot="1" thickTop="1">
      <c r="A21" s="164" t="str">
        <f>'IDENTIFICACION DEL RIESGO'!A20</f>
        <v>CI00417-P</v>
      </c>
      <c r="B21" s="164" t="str">
        <f>'IDENTIFICACION DEL RIESGO'!B20</f>
        <v>GESTION DE TIC`S</v>
      </c>
      <c r="C21" s="38" t="str">
        <f>'IDENTIFICACION DEL RIESGO'!D20</f>
        <v>QUE NO EXISTA UN PUNTO DE RECUPERACIÓN ANTE DESASTRES </v>
      </c>
      <c r="D21" s="88">
        <v>3</v>
      </c>
      <c r="E21" s="88">
        <v>3</v>
      </c>
      <c r="F21" s="88" t="s">
        <v>17</v>
      </c>
      <c r="G21" s="93"/>
      <c r="H21" s="179" t="str">
        <f t="shared" si="1"/>
        <v>ZONA DE RIESGO ALTA</v>
      </c>
      <c r="I21" s="172" t="str">
        <f t="shared" si="0"/>
        <v>Reducir el Riesgo, Evitar, Compartir o Transferir el Riesgo</v>
      </c>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88"/>
      <c r="BB21" s="188"/>
      <c r="BC21" s="188"/>
      <c r="BD21" s="188"/>
      <c r="BE21" s="188"/>
      <c r="BF21" s="188"/>
      <c r="BG21" s="188"/>
      <c r="BH21" s="188"/>
      <c r="BI21" s="188"/>
      <c r="BJ21" s="188"/>
      <c r="BK21" s="188"/>
      <c r="BL21" s="188"/>
      <c r="BM21" s="188"/>
      <c r="BN21" s="188"/>
      <c r="BO21" s="188"/>
      <c r="BP21" s="188"/>
      <c r="BQ21" s="188"/>
      <c r="BR21" s="188"/>
      <c r="BS21" s="188"/>
      <c r="BT21" s="188"/>
      <c r="BU21" s="188"/>
      <c r="BV21" s="188"/>
      <c r="BW21" s="188"/>
      <c r="BX21" s="188"/>
      <c r="BY21" s="188"/>
      <c r="BZ21" s="188"/>
      <c r="CA21" s="188"/>
      <c r="CB21" s="188"/>
      <c r="CC21" s="188"/>
      <c r="CD21" s="188"/>
      <c r="CE21" s="188"/>
      <c r="CF21" s="188"/>
      <c r="CG21" s="188"/>
      <c r="CH21" s="188"/>
      <c r="CI21" s="188"/>
      <c r="CJ21" s="188"/>
      <c r="CK21" s="188"/>
      <c r="CL21" s="188"/>
      <c r="CM21" s="188"/>
      <c r="CN21" s="188"/>
      <c r="CO21" s="188"/>
      <c r="CP21" s="188"/>
      <c r="CQ21" s="188"/>
      <c r="CR21" s="188"/>
      <c r="CS21" s="188"/>
      <c r="CT21" s="188"/>
      <c r="CU21" s="188"/>
      <c r="CV21" s="188"/>
      <c r="CW21" s="188"/>
      <c r="CX21" s="188"/>
      <c r="CY21" s="188"/>
      <c r="CZ21" s="188"/>
      <c r="DA21" s="188"/>
      <c r="DB21" s="188"/>
      <c r="DC21" s="188"/>
      <c r="DD21" s="188"/>
      <c r="DE21" s="188"/>
      <c r="DF21" s="188"/>
      <c r="DG21" s="188"/>
      <c r="DH21" s="188"/>
      <c r="DI21" s="188"/>
      <c r="DJ21" s="188"/>
      <c r="DK21" s="188"/>
      <c r="DL21" s="188"/>
      <c r="DM21" s="188"/>
      <c r="DN21" s="188"/>
      <c r="DO21" s="188"/>
      <c r="DP21" s="188"/>
      <c r="DQ21" s="188"/>
      <c r="DR21" s="188"/>
      <c r="DS21" s="188"/>
      <c r="DT21" s="188"/>
      <c r="DU21" s="188"/>
      <c r="DV21" s="188"/>
      <c r="DW21" s="188"/>
      <c r="DX21" s="188"/>
      <c r="DY21" s="188"/>
      <c r="DZ21" s="188"/>
    </row>
    <row r="22" spans="1:130" s="32" customFormat="1" ht="60.75" customHeight="1" thickBot="1" thickTop="1">
      <c r="A22" s="215" t="str">
        <f>'IDENTIFICACION DEL RIESGO'!A21</f>
        <v>CI02217-P</v>
      </c>
      <c r="B22" s="215" t="str">
        <f>'IDENTIFICACION DEL RIESGO'!B21</f>
        <v>GESTION DE TIC`S</v>
      </c>
      <c r="C22" s="38" t="str">
        <f>'IDENTIFICACION DEL RIESGO'!D21</f>
        <v>QUE NO SE REALICE DE MANERA ADECUADA EL MANTENIMIENTO DE LOS EQUIPOS DE COMPUTO DURANTE LA VIGENCIA </v>
      </c>
      <c r="D22" s="88">
        <v>3</v>
      </c>
      <c r="E22" s="88">
        <v>3</v>
      </c>
      <c r="F22" s="88" t="s">
        <v>17</v>
      </c>
      <c r="G22" s="93"/>
      <c r="H22" s="179" t="str">
        <f t="shared" si="1"/>
        <v>ZONA DE RIESGO ALTA</v>
      </c>
      <c r="I22" s="172" t="str">
        <f t="shared" si="0"/>
        <v>Reducir el Riesgo, Evitar, Compartir o Transferir el Riesgo</v>
      </c>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8"/>
      <c r="BA22" s="188"/>
      <c r="BB22" s="188"/>
      <c r="BC22" s="188"/>
      <c r="BD22" s="188"/>
      <c r="BE22" s="188"/>
      <c r="BF22" s="188"/>
      <c r="BG22" s="188"/>
      <c r="BH22" s="188"/>
      <c r="BI22" s="188"/>
      <c r="BJ22" s="188"/>
      <c r="BK22" s="188"/>
      <c r="BL22" s="188"/>
      <c r="BM22" s="188"/>
      <c r="BN22" s="188"/>
      <c r="BO22" s="188"/>
      <c r="BP22" s="188"/>
      <c r="BQ22" s="188"/>
      <c r="BR22" s="188"/>
      <c r="BS22" s="188"/>
      <c r="BT22" s="188"/>
      <c r="BU22" s="188"/>
      <c r="BV22" s="188"/>
      <c r="BW22" s="188"/>
      <c r="BX22" s="188"/>
      <c r="BY22" s="188"/>
      <c r="BZ22" s="188"/>
      <c r="CA22" s="188"/>
      <c r="CB22" s="188"/>
      <c r="CC22" s="188"/>
      <c r="CD22" s="188"/>
      <c r="CE22" s="188"/>
      <c r="CF22" s="188"/>
      <c r="CG22" s="188"/>
      <c r="CH22" s="188"/>
      <c r="CI22" s="188"/>
      <c r="CJ22" s="188"/>
      <c r="CK22" s="188"/>
      <c r="CL22" s="188"/>
      <c r="CM22" s="188"/>
      <c r="CN22" s="188"/>
      <c r="CO22" s="188"/>
      <c r="CP22" s="188"/>
      <c r="CQ22" s="188"/>
      <c r="CR22" s="188"/>
      <c r="CS22" s="188"/>
      <c r="CT22" s="188"/>
      <c r="CU22" s="188"/>
      <c r="CV22" s="188"/>
      <c r="CW22" s="188"/>
      <c r="CX22" s="188"/>
      <c r="CY22" s="188"/>
      <c r="CZ22" s="188"/>
      <c r="DA22" s="188"/>
      <c r="DB22" s="188"/>
      <c r="DC22" s="188"/>
      <c r="DD22" s="188"/>
      <c r="DE22" s="188"/>
      <c r="DF22" s="188"/>
      <c r="DG22" s="188"/>
      <c r="DH22" s="188"/>
      <c r="DI22" s="188"/>
      <c r="DJ22" s="188"/>
      <c r="DK22" s="188"/>
      <c r="DL22" s="188"/>
      <c r="DM22" s="188"/>
      <c r="DN22" s="188"/>
      <c r="DO22" s="188"/>
      <c r="DP22" s="188"/>
      <c r="DQ22" s="188"/>
      <c r="DR22" s="188"/>
      <c r="DS22" s="188"/>
      <c r="DT22" s="188"/>
      <c r="DU22" s="188"/>
      <c r="DV22" s="188"/>
      <c r="DW22" s="188"/>
      <c r="DX22" s="188"/>
      <c r="DY22" s="188"/>
      <c r="DZ22" s="188"/>
    </row>
    <row r="23" spans="1:130" s="32" customFormat="1" ht="60.75" customHeight="1" thickBot="1" thickTop="1">
      <c r="A23" s="238" t="str">
        <f>'IDENTIFICACION DEL RIESGO'!A22</f>
        <v>CA1117-P</v>
      </c>
      <c r="B23" s="238" t="str">
        <f>'IDENTIFICACION DEL RIESGO'!B22</f>
        <v>GESTION DE TIC`S</v>
      </c>
      <c r="C23" s="38" t="str">
        <f>'IDENTIFICACION DEL RIESGO'!D22</f>
        <v>QUE NO SE REALICE LA PUBLICACION  DE LA INFORMACIÓN MINIMA A PUBLICAR  EN  LA PAGINA WEB DE LA ENTIDAD COMO EXIGE LA ESTRATEGIA DE TRANSPARENCIA Y ACCESO A LA INFORMACIÓN</v>
      </c>
      <c r="D23" s="88">
        <v>3</v>
      </c>
      <c r="E23" s="88">
        <v>3</v>
      </c>
      <c r="F23" s="88" t="s">
        <v>17</v>
      </c>
      <c r="G23" s="93"/>
      <c r="H23" s="179" t="str">
        <f t="shared" si="1"/>
        <v>ZONA DE RIESGO ALTA</v>
      </c>
      <c r="I23" s="172" t="str">
        <f t="shared" si="0"/>
        <v>Reducir el Riesgo, Evitar, Compartir o Transferir el Riesgo</v>
      </c>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8"/>
      <c r="AN23" s="188"/>
      <c r="AO23" s="188"/>
      <c r="AP23" s="188"/>
      <c r="AQ23" s="188"/>
      <c r="AR23" s="188"/>
      <c r="AS23" s="188"/>
      <c r="AT23" s="188"/>
      <c r="AU23" s="188"/>
      <c r="AV23" s="188"/>
      <c r="AW23" s="188"/>
      <c r="AX23" s="188"/>
      <c r="AY23" s="188"/>
      <c r="AZ23" s="188"/>
      <c r="BA23" s="188"/>
      <c r="BB23" s="188"/>
      <c r="BC23" s="188"/>
      <c r="BD23" s="188"/>
      <c r="BE23" s="188"/>
      <c r="BF23" s="188"/>
      <c r="BG23" s="188"/>
      <c r="BH23" s="188"/>
      <c r="BI23" s="188"/>
      <c r="BJ23" s="188"/>
      <c r="BK23" s="188"/>
      <c r="BL23" s="188"/>
      <c r="BM23" s="188"/>
      <c r="BN23" s="188"/>
      <c r="BO23" s="188"/>
      <c r="BP23" s="188"/>
      <c r="BQ23" s="188"/>
      <c r="BR23" s="188"/>
      <c r="BS23" s="188"/>
      <c r="BT23" s="188"/>
      <c r="BU23" s="188"/>
      <c r="BV23" s="188"/>
      <c r="BW23" s="188"/>
      <c r="BX23" s="188"/>
      <c r="BY23" s="188"/>
      <c r="BZ23" s="188"/>
      <c r="CA23" s="188"/>
      <c r="CB23" s="188"/>
      <c r="CC23" s="188"/>
      <c r="CD23" s="188"/>
      <c r="CE23" s="188"/>
      <c r="CF23" s="188"/>
      <c r="CG23" s="188"/>
      <c r="CH23" s="188"/>
      <c r="CI23" s="188"/>
      <c r="CJ23" s="188"/>
      <c r="CK23" s="188"/>
      <c r="CL23" s="188"/>
      <c r="CM23" s="188"/>
      <c r="CN23" s="188"/>
      <c r="CO23" s="188"/>
      <c r="CP23" s="188"/>
      <c r="CQ23" s="188"/>
      <c r="CR23" s="188"/>
      <c r="CS23" s="188"/>
      <c r="CT23" s="188"/>
      <c r="CU23" s="188"/>
      <c r="CV23" s="188"/>
      <c r="CW23" s="188"/>
      <c r="CX23" s="188"/>
      <c r="CY23" s="188"/>
      <c r="CZ23" s="188"/>
      <c r="DA23" s="188"/>
      <c r="DB23" s="188"/>
      <c r="DC23" s="188"/>
      <c r="DD23" s="188"/>
      <c r="DE23" s="188"/>
      <c r="DF23" s="188"/>
      <c r="DG23" s="188"/>
      <c r="DH23" s="188"/>
      <c r="DI23" s="188"/>
      <c r="DJ23" s="188"/>
      <c r="DK23" s="188"/>
      <c r="DL23" s="188"/>
      <c r="DM23" s="188"/>
      <c r="DN23" s="188"/>
      <c r="DO23" s="188"/>
      <c r="DP23" s="188"/>
      <c r="DQ23" s="188"/>
      <c r="DR23" s="188"/>
      <c r="DS23" s="188"/>
      <c r="DT23" s="188"/>
      <c r="DU23" s="188"/>
      <c r="DV23" s="188"/>
      <c r="DW23" s="188"/>
      <c r="DX23" s="188"/>
      <c r="DY23" s="188"/>
      <c r="DZ23" s="188"/>
    </row>
    <row r="24" spans="1:130" s="89" customFormat="1" ht="50.25" customHeight="1" thickBot="1" thickTop="1">
      <c r="A24" s="59" t="str">
        <f>'IDENTIFICACION DEL RIESGO'!A23</f>
        <v>CA06213-P
CA07814-P</v>
      </c>
      <c r="B24" s="59" t="str">
        <f>'IDENTIFICACION DEL RIESGO'!B23</f>
        <v>MEDICION Y MEJORA</v>
      </c>
      <c r="C24" s="45" t="str">
        <f>'IDENTIFICACION DEL RIESGO'!D23</f>
        <v>DEBILIDADES EN LA MEDICION DEL PROCESO </v>
      </c>
      <c r="D24" s="99">
        <v>4</v>
      </c>
      <c r="E24" s="99">
        <v>1</v>
      </c>
      <c r="F24" s="99" t="s">
        <v>16</v>
      </c>
      <c r="G24" s="99" t="s">
        <v>90</v>
      </c>
      <c r="H24" s="180" t="str">
        <f t="shared" si="1"/>
        <v>ZONA DE RIESGO MODERADA</v>
      </c>
      <c r="I24" s="173" t="str">
        <f t="shared" si="0"/>
        <v>Asumir el Riesgo, Reducir el Riesgo</v>
      </c>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88"/>
      <c r="AO24" s="188"/>
      <c r="AP24" s="188"/>
      <c r="AQ24" s="188"/>
      <c r="AR24" s="188"/>
      <c r="AS24" s="188"/>
      <c r="AT24" s="188"/>
      <c r="AU24" s="188"/>
      <c r="AV24" s="188"/>
      <c r="AW24" s="188"/>
      <c r="AX24" s="188"/>
      <c r="AY24" s="188"/>
      <c r="AZ24" s="188"/>
      <c r="BA24" s="188"/>
      <c r="BB24" s="188"/>
      <c r="BC24" s="188"/>
      <c r="BD24" s="188"/>
      <c r="BE24" s="188"/>
      <c r="BF24" s="188"/>
      <c r="BG24" s="188"/>
      <c r="BH24" s="188"/>
      <c r="BI24" s="188"/>
      <c r="BJ24" s="188"/>
      <c r="BK24" s="188"/>
      <c r="BL24" s="188"/>
      <c r="BM24" s="188"/>
      <c r="BN24" s="188"/>
      <c r="BO24" s="188"/>
      <c r="BP24" s="188"/>
      <c r="BQ24" s="188"/>
      <c r="BR24" s="188"/>
      <c r="BS24" s="188"/>
      <c r="BT24" s="188"/>
      <c r="BU24" s="188"/>
      <c r="BV24" s="188"/>
      <c r="BW24" s="188"/>
      <c r="BX24" s="188"/>
      <c r="BY24" s="188"/>
      <c r="BZ24" s="188"/>
      <c r="CA24" s="188"/>
      <c r="CB24" s="188"/>
      <c r="CC24" s="188"/>
      <c r="CD24" s="188"/>
      <c r="CE24" s="188"/>
      <c r="CF24" s="188"/>
      <c r="CG24" s="188"/>
      <c r="CH24" s="188"/>
      <c r="CI24" s="188"/>
      <c r="CJ24" s="188"/>
      <c r="CK24" s="188"/>
      <c r="CL24" s="188"/>
      <c r="CM24" s="188"/>
      <c r="CN24" s="188"/>
      <c r="CO24" s="188"/>
      <c r="CP24" s="188"/>
      <c r="CQ24" s="188"/>
      <c r="CR24" s="188"/>
      <c r="CS24" s="188"/>
      <c r="CT24" s="188"/>
      <c r="CU24" s="188"/>
      <c r="CV24" s="188"/>
      <c r="CW24" s="188"/>
      <c r="CX24" s="188"/>
      <c r="CY24" s="188"/>
      <c r="CZ24" s="188"/>
      <c r="DA24" s="188"/>
      <c r="DB24" s="188"/>
      <c r="DC24" s="188"/>
      <c r="DD24" s="188"/>
      <c r="DE24" s="188"/>
      <c r="DF24" s="188"/>
      <c r="DG24" s="188"/>
      <c r="DH24" s="188"/>
      <c r="DI24" s="188"/>
      <c r="DJ24" s="188"/>
      <c r="DK24" s="188"/>
      <c r="DL24" s="188"/>
      <c r="DM24" s="188"/>
      <c r="DN24" s="188"/>
      <c r="DO24" s="188"/>
      <c r="DP24" s="188"/>
      <c r="DQ24" s="188"/>
      <c r="DR24" s="188"/>
      <c r="DS24" s="188"/>
      <c r="DT24" s="188"/>
      <c r="DU24" s="188"/>
      <c r="DV24" s="188"/>
      <c r="DW24" s="188"/>
      <c r="DX24" s="188"/>
      <c r="DY24" s="188"/>
      <c r="DZ24" s="188"/>
    </row>
    <row r="25" spans="1:130" s="89" customFormat="1" ht="60.75" customHeight="1" thickBot="1" thickTop="1">
      <c r="A25" s="59" t="str">
        <f>'IDENTIFICACION DEL RIESGO'!A24</f>
        <v>CA00617-P</v>
      </c>
      <c r="B25" s="59" t="str">
        <f>'IDENTIFICACION DEL RIESGO'!B24</f>
        <v>MEDICION Y MEJORA</v>
      </c>
      <c r="C25" s="45" t="str">
        <f>'IDENTIFICACION DEL RIESGO'!D24</f>
        <v>QUE NO SE CUENTE CON LOS INDICADORES ADECUADOS PARA MEDIR LA GESTIÓN DEL PROCESO </v>
      </c>
      <c r="D25" s="99">
        <v>4</v>
      </c>
      <c r="E25" s="99">
        <v>3</v>
      </c>
      <c r="F25" s="99" t="s">
        <v>17</v>
      </c>
      <c r="G25" s="99" t="s">
        <v>188</v>
      </c>
      <c r="H25" s="180" t="str">
        <f t="shared" si="1"/>
        <v>ZONA DE RIESGO ALTA</v>
      </c>
      <c r="I25" s="173" t="str">
        <f t="shared" si="0"/>
        <v>Reducir el Riesgo, Evitar, Compartir o Transferir el Riesgo</v>
      </c>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8"/>
      <c r="AV25" s="188"/>
      <c r="AW25" s="188"/>
      <c r="AX25" s="188"/>
      <c r="AY25" s="188"/>
      <c r="AZ25" s="188"/>
      <c r="BA25" s="188"/>
      <c r="BB25" s="188"/>
      <c r="BC25" s="188"/>
      <c r="BD25" s="188"/>
      <c r="BE25" s="188"/>
      <c r="BF25" s="188"/>
      <c r="BG25" s="188"/>
      <c r="BH25" s="188"/>
      <c r="BI25" s="188"/>
      <c r="BJ25" s="188"/>
      <c r="BK25" s="188"/>
      <c r="BL25" s="188"/>
      <c r="BM25" s="188"/>
      <c r="BN25" s="188"/>
      <c r="BO25" s="188"/>
      <c r="BP25" s="188"/>
      <c r="BQ25" s="188"/>
      <c r="BR25" s="188"/>
      <c r="BS25" s="188"/>
      <c r="BT25" s="188"/>
      <c r="BU25" s="188"/>
      <c r="BV25" s="188"/>
      <c r="BW25" s="188"/>
      <c r="BX25" s="188"/>
      <c r="BY25" s="188"/>
      <c r="BZ25" s="188"/>
      <c r="CA25" s="188"/>
      <c r="CB25" s="188"/>
      <c r="CC25" s="188"/>
      <c r="CD25" s="188"/>
      <c r="CE25" s="188"/>
      <c r="CF25" s="188"/>
      <c r="CG25" s="188"/>
      <c r="CH25" s="188"/>
      <c r="CI25" s="188"/>
      <c r="CJ25" s="188"/>
      <c r="CK25" s="188"/>
      <c r="CL25" s="188"/>
      <c r="CM25" s="188"/>
      <c r="CN25" s="188"/>
      <c r="CO25" s="188"/>
      <c r="CP25" s="188"/>
      <c r="CQ25" s="188"/>
      <c r="CR25" s="188"/>
      <c r="CS25" s="188"/>
      <c r="CT25" s="188"/>
      <c r="CU25" s="188"/>
      <c r="CV25" s="188"/>
      <c r="CW25" s="188"/>
      <c r="CX25" s="188"/>
      <c r="CY25" s="188"/>
      <c r="CZ25" s="188"/>
      <c r="DA25" s="188"/>
      <c r="DB25" s="188"/>
      <c r="DC25" s="188"/>
      <c r="DD25" s="188"/>
      <c r="DE25" s="188"/>
      <c r="DF25" s="188"/>
      <c r="DG25" s="188"/>
      <c r="DH25" s="188"/>
      <c r="DI25" s="188"/>
      <c r="DJ25" s="188"/>
      <c r="DK25" s="188"/>
      <c r="DL25" s="188"/>
      <c r="DM25" s="188"/>
      <c r="DN25" s="188"/>
      <c r="DO25" s="188"/>
      <c r="DP25" s="188"/>
      <c r="DQ25" s="188"/>
      <c r="DR25" s="188"/>
      <c r="DS25" s="188"/>
      <c r="DT25" s="188"/>
      <c r="DU25" s="188"/>
      <c r="DV25" s="188"/>
      <c r="DW25" s="188"/>
      <c r="DX25" s="188"/>
      <c r="DY25" s="188"/>
      <c r="DZ25" s="188"/>
    </row>
    <row r="26" spans="1:130" s="89" customFormat="1" ht="60.75" customHeight="1" thickBot="1" thickTop="1">
      <c r="A26" s="59" t="str">
        <f>'IDENTIFICACION DEL RIESGO'!A25</f>
        <v>CA00717-P</v>
      </c>
      <c r="B26" s="217" t="str">
        <f>'IDENTIFICACION DEL RIESGO'!B25</f>
        <v>MEDICION Y MEJORA</v>
      </c>
      <c r="C26" s="218" t="str">
        <f>'IDENTIFICACION DEL RIESGO'!D25</f>
        <v>QUE NO SE MIDA DE MANERA ADECUADA LA CONFORMIDAD DEL SISTEMA DE GESTIÓN </v>
      </c>
      <c r="D26" s="99">
        <v>4</v>
      </c>
      <c r="E26" s="99">
        <v>3</v>
      </c>
      <c r="F26" s="99" t="s">
        <v>17</v>
      </c>
      <c r="G26" s="99" t="s">
        <v>188</v>
      </c>
      <c r="H26" s="180" t="str">
        <f t="shared" si="1"/>
        <v>ZONA DE RIESGO ALTA</v>
      </c>
      <c r="I26" s="173" t="str">
        <f t="shared" si="0"/>
        <v>Reducir el Riesgo, Evitar, Compartir o Transferir el Riesgo</v>
      </c>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8"/>
      <c r="AM26" s="188"/>
      <c r="AN26" s="188"/>
      <c r="AO26" s="188"/>
      <c r="AP26" s="188"/>
      <c r="AQ26" s="188"/>
      <c r="AR26" s="188"/>
      <c r="AS26" s="188"/>
      <c r="AT26" s="188"/>
      <c r="AU26" s="188"/>
      <c r="AV26" s="188"/>
      <c r="AW26" s="188"/>
      <c r="AX26" s="188"/>
      <c r="AY26" s="188"/>
      <c r="AZ26" s="188"/>
      <c r="BA26" s="188"/>
      <c r="BB26" s="188"/>
      <c r="BC26" s="188"/>
      <c r="BD26" s="188"/>
      <c r="BE26" s="188"/>
      <c r="BF26" s="188"/>
      <c r="BG26" s="188"/>
      <c r="BH26" s="188"/>
      <c r="BI26" s="188"/>
      <c r="BJ26" s="188"/>
      <c r="BK26" s="188"/>
      <c r="BL26" s="188"/>
      <c r="BM26" s="188"/>
      <c r="BN26" s="188"/>
      <c r="BO26" s="188"/>
      <c r="BP26" s="188"/>
      <c r="BQ26" s="188"/>
      <c r="BR26" s="188"/>
      <c r="BS26" s="188"/>
      <c r="BT26" s="188"/>
      <c r="BU26" s="188"/>
      <c r="BV26" s="188"/>
      <c r="BW26" s="188"/>
      <c r="BX26" s="188"/>
      <c r="BY26" s="188"/>
      <c r="BZ26" s="188"/>
      <c r="CA26" s="188"/>
      <c r="CB26" s="188"/>
      <c r="CC26" s="188"/>
      <c r="CD26" s="188"/>
      <c r="CE26" s="188"/>
      <c r="CF26" s="188"/>
      <c r="CG26" s="188"/>
      <c r="CH26" s="188"/>
      <c r="CI26" s="188"/>
      <c r="CJ26" s="188"/>
      <c r="CK26" s="188"/>
      <c r="CL26" s="188"/>
      <c r="CM26" s="188"/>
      <c r="CN26" s="188"/>
      <c r="CO26" s="188"/>
      <c r="CP26" s="188"/>
      <c r="CQ26" s="188"/>
      <c r="CR26" s="188"/>
      <c r="CS26" s="188"/>
      <c r="CT26" s="188"/>
      <c r="CU26" s="188"/>
      <c r="CV26" s="188"/>
      <c r="CW26" s="188"/>
      <c r="CX26" s="188"/>
      <c r="CY26" s="188"/>
      <c r="CZ26" s="188"/>
      <c r="DA26" s="188"/>
      <c r="DB26" s="188"/>
      <c r="DC26" s="188"/>
      <c r="DD26" s="188"/>
      <c r="DE26" s="188"/>
      <c r="DF26" s="188"/>
      <c r="DG26" s="188"/>
      <c r="DH26" s="188"/>
      <c r="DI26" s="188"/>
      <c r="DJ26" s="188"/>
      <c r="DK26" s="188"/>
      <c r="DL26" s="188"/>
      <c r="DM26" s="188"/>
      <c r="DN26" s="188"/>
      <c r="DO26" s="188"/>
      <c r="DP26" s="188"/>
      <c r="DQ26" s="188"/>
      <c r="DR26" s="188"/>
      <c r="DS26" s="188"/>
      <c r="DT26" s="188"/>
      <c r="DU26" s="188"/>
      <c r="DV26" s="188"/>
      <c r="DW26" s="188"/>
      <c r="DX26" s="188"/>
      <c r="DY26" s="188"/>
      <c r="DZ26" s="188"/>
    </row>
    <row r="27" spans="1:130" s="61" customFormat="1" ht="75.75" customHeight="1" thickBot="1" thickTop="1">
      <c r="A27" s="64" t="str">
        <f>'IDENTIFICACION DEL RIESGO'!A26</f>
        <v>CI04115-P</v>
      </c>
      <c r="B27" s="64" t="str">
        <f>'IDENTIFICACION DEL RIESGO'!B26</f>
        <v>GESTION DOCUMENTAL</v>
      </c>
      <c r="C27" s="63" t="str">
        <f>'IDENTIFICACION DEL RIESGO'!D26</f>
        <v>POSIBLE DEMORA EN LA CREACIÓN DE LOS EXPEDIENTES VIRTUALES </v>
      </c>
      <c r="D27" s="77">
        <v>3</v>
      </c>
      <c r="E27" s="64">
        <v>3</v>
      </c>
      <c r="F27" s="77" t="s">
        <v>17</v>
      </c>
      <c r="G27" s="77" t="s">
        <v>188</v>
      </c>
      <c r="H27" s="181" t="str">
        <f t="shared" si="1"/>
        <v>ZONA DE RIESGO ALTA</v>
      </c>
      <c r="I27" s="174" t="str">
        <f aca="true" t="shared" si="2" ref="I27:I40">IF(F27="B",$J$2,IF(F27="M",$K$2,IF(F27="A",$L$2,IF(F27="E",$M$2,"0"))))</f>
        <v>Reducir el Riesgo, Evitar, Compartir o Transferir el Riesgo</v>
      </c>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188"/>
      <c r="AZ27" s="188"/>
      <c r="BA27" s="188"/>
      <c r="BB27" s="188"/>
      <c r="BC27" s="188"/>
      <c r="BD27" s="188"/>
      <c r="BE27" s="188"/>
      <c r="BF27" s="188"/>
      <c r="BG27" s="188"/>
      <c r="BH27" s="188"/>
      <c r="BI27" s="188"/>
      <c r="BJ27" s="188"/>
      <c r="BK27" s="188"/>
      <c r="BL27" s="188"/>
      <c r="BM27" s="188"/>
      <c r="BN27" s="188"/>
      <c r="BO27" s="188"/>
      <c r="BP27" s="188"/>
      <c r="BQ27" s="188"/>
      <c r="BR27" s="188"/>
      <c r="BS27" s="188"/>
      <c r="BT27" s="188"/>
      <c r="BU27" s="188"/>
      <c r="BV27" s="188"/>
      <c r="BW27" s="188"/>
      <c r="BX27" s="188"/>
      <c r="BY27" s="188"/>
      <c r="BZ27" s="188"/>
      <c r="CA27" s="188"/>
      <c r="CB27" s="188"/>
      <c r="CC27" s="188"/>
      <c r="CD27" s="188"/>
      <c r="CE27" s="188"/>
      <c r="CF27" s="188"/>
      <c r="CG27" s="188"/>
      <c r="CH27" s="188"/>
      <c r="CI27" s="188"/>
      <c r="CJ27" s="188"/>
      <c r="CK27" s="188"/>
      <c r="CL27" s="188"/>
      <c r="CM27" s="188"/>
      <c r="CN27" s="188"/>
      <c r="CO27" s="188"/>
      <c r="CP27" s="188"/>
      <c r="CQ27" s="188"/>
      <c r="CR27" s="188"/>
      <c r="CS27" s="188"/>
      <c r="CT27" s="188"/>
      <c r="CU27" s="188"/>
      <c r="CV27" s="188"/>
      <c r="CW27" s="188"/>
      <c r="CX27" s="188"/>
      <c r="CY27" s="188"/>
      <c r="CZ27" s="188"/>
      <c r="DA27" s="188"/>
      <c r="DB27" s="188"/>
      <c r="DC27" s="188"/>
      <c r="DD27" s="188"/>
      <c r="DE27" s="188"/>
      <c r="DF27" s="188"/>
      <c r="DG27" s="188"/>
      <c r="DH27" s="188"/>
      <c r="DI27" s="188"/>
      <c r="DJ27" s="188"/>
      <c r="DK27" s="188"/>
      <c r="DL27" s="188"/>
      <c r="DM27" s="188"/>
      <c r="DN27" s="188"/>
      <c r="DO27" s="188"/>
      <c r="DP27" s="188"/>
      <c r="DQ27" s="188"/>
      <c r="DR27" s="188"/>
      <c r="DS27" s="188"/>
      <c r="DT27" s="188"/>
      <c r="DU27" s="188"/>
      <c r="DV27" s="188"/>
      <c r="DW27" s="188"/>
      <c r="DX27" s="188"/>
      <c r="DY27" s="188"/>
      <c r="DZ27" s="188"/>
    </row>
    <row r="28" spans="1:130" s="61" customFormat="1" ht="75.75" customHeight="1" thickBot="1" thickTop="1">
      <c r="A28" s="64" t="str">
        <f>'IDENTIFICACION DEL RIESGO'!A27</f>
        <v>CI00817-P</v>
      </c>
      <c r="B28" s="64" t="str">
        <f>'IDENTIFICACION DEL RIESGO'!B27</f>
        <v>GESTION DOCUMENTAL</v>
      </c>
      <c r="C28" s="63" t="str">
        <f>'IDENTIFICACION DEL RIESGO'!D27</f>
        <v>DETERIORO DE LOS DOCUMENTOS DE ARCHIVO, PAPEL,FOTOGRAFIAS,MAGNETICO.  </v>
      </c>
      <c r="D28" s="77">
        <v>4</v>
      </c>
      <c r="E28" s="64">
        <v>3</v>
      </c>
      <c r="F28" s="77" t="s">
        <v>17</v>
      </c>
      <c r="G28" s="77" t="s">
        <v>200</v>
      </c>
      <c r="H28" s="181" t="str">
        <f t="shared" si="1"/>
        <v>ZONA DE RIESGO ALTA</v>
      </c>
      <c r="I28" s="174" t="str">
        <f t="shared" si="2"/>
        <v>Reducir el Riesgo, Evitar, Compartir o Transferir el Riesgo</v>
      </c>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8"/>
      <c r="AZ28" s="188"/>
      <c r="BA28" s="188"/>
      <c r="BB28" s="188"/>
      <c r="BC28" s="188"/>
      <c r="BD28" s="188"/>
      <c r="BE28" s="188"/>
      <c r="BF28" s="188"/>
      <c r="BG28" s="188"/>
      <c r="BH28" s="188"/>
      <c r="BI28" s="188"/>
      <c r="BJ28" s="188"/>
      <c r="BK28" s="188"/>
      <c r="BL28" s="188"/>
      <c r="BM28" s="188"/>
      <c r="BN28" s="188"/>
      <c r="BO28" s="188"/>
      <c r="BP28" s="188"/>
      <c r="BQ28" s="188"/>
      <c r="BR28" s="188"/>
      <c r="BS28" s="188"/>
      <c r="BT28" s="188"/>
      <c r="BU28" s="188"/>
      <c r="BV28" s="188"/>
      <c r="BW28" s="188"/>
      <c r="BX28" s="188"/>
      <c r="BY28" s="188"/>
      <c r="BZ28" s="188"/>
      <c r="CA28" s="188"/>
      <c r="CB28" s="188"/>
      <c r="CC28" s="188"/>
      <c r="CD28" s="188"/>
      <c r="CE28" s="188"/>
      <c r="CF28" s="188"/>
      <c r="CG28" s="188"/>
      <c r="CH28" s="188"/>
      <c r="CI28" s="188"/>
      <c r="CJ28" s="188"/>
      <c r="CK28" s="188"/>
      <c r="CL28" s="188"/>
      <c r="CM28" s="188"/>
      <c r="CN28" s="188"/>
      <c r="CO28" s="188"/>
      <c r="CP28" s="188"/>
      <c r="CQ28" s="188"/>
      <c r="CR28" s="188"/>
      <c r="CS28" s="188"/>
      <c r="CT28" s="188"/>
      <c r="CU28" s="188"/>
      <c r="CV28" s="188"/>
      <c r="CW28" s="188"/>
      <c r="CX28" s="188"/>
      <c r="CY28" s="188"/>
      <c r="CZ28" s="188"/>
      <c r="DA28" s="188"/>
      <c r="DB28" s="188"/>
      <c r="DC28" s="188"/>
      <c r="DD28" s="188"/>
      <c r="DE28" s="188"/>
      <c r="DF28" s="188"/>
      <c r="DG28" s="188"/>
      <c r="DH28" s="188"/>
      <c r="DI28" s="188"/>
      <c r="DJ28" s="188"/>
      <c r="DK28" s="188"/>
      <c r="DL28" s="188"/>
      <c r="DM28" s="188"/>
      <c r="DN28" s="188"/>
      <c r="DO28" s="188"/>
      <c r="DP28" s="188"/>
      <c r="DQ28" s="188"/>
      <c r="DR28" s="188"/>
      <c r="DS28" s="188"/>
      <c r="DT28" s="188"/>
      <c r="DU28" s="188"/>
      <c r="DV28" s="188"/>
      <c r="DW28" s="188"/>
      <c r="DX28" s="188"/>
      <c r="DY28" s="188"/>
      <c r="DZ28" s="188"/>
    </row>
    <row r="29" spans="1:130" s="96" customFormat="1" ht="60.75" customHeight="1" thickBot="1" thickTop="1">
      <c r="A29" s="119" t="str">
        <f>'IDENTIFICACION DEL RIESGO'!A28</f>
        <v>CA01317-P</v>
      </c>
      <c r="B29" s="119" t="str">
        <f>'IDENTIFICACION DEL RIESGO'!B28</f>
        <v>ATENCIÓN AL CIUDADANO</v>
      </c>
      <c r="C29" s="117" t="str">
        <f>'IDENTIFICACION DEL RIESGO'!D28</f>
        <v>INCREMENTO EN EL NÚMERO DE PQRSD A NIVEL NACIONAL </v>
      </c>
      <c r="D29" s="121">
        <v>4</v>
      </c>
      <c r="E29" s="121">
        <v>3</v>
      </c>
      <c r="F29" s="121" t="s">
        <v>17</v>
      </c>
      <c r="G29" s="121" t="s">
        <v>188</v>
      </c>
      <c r="H29" s="182" t="str">
        <f>IF(F29="B",$J$1,IF(F29="M",$K$1,IF(F29="A",$L$1,IF(F29="E",$M$1,"0"))))</f>
        <v>ZONA DE RIESGO ALTA</v>
      </c>
      <c r="I29" s="175" t="str">
        <f t="shared" si="2"/>
        <v>Reducir el Riesgo, Evitar, Compartir o Transferir el Riesgo</v>
      </c>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188"/>
      <c r="AY29" s="188"/>
      <c r="AZ29" s="188"/>
      <c r="BA29" s="188"/>
      <c r="BB29" s="188"/>
      <c r="BC29" s="188"/>
      <c r="BD29" s="188"/>
      <c r="BE29" s="188"/>
      <c r="BF29" s="188"/>
      <c r="BG29" s="188"/>
      <c r="BH29" s="188"/>
      <c r="BI29" s="188"/>
      <c r="BJ29" s="188"/>
      <c r="BK29" s="188"/>
      <c r="BL29" s="188"/>
      <c r="BM29" s="188"/>
      <c r="BN29" s="188"/>
      <c r="BO29" s="188"/>
      <c r="BP29" s="188"/>
      <c r="BQ29" s="188"/>
      <c r="BR29" s="188"/>
      <c r="BS29" s="188"/>
      <c r="BT29" s="188"/>
      <c r="BU29" s="188"/>
      <c r="BV29" s="188"/>
      <c r="BW29" s="188"/>
      <c r="BX29" s="188"/>
      <c r="BY29" s="188"/>
      <c r="BZ29" s="188"/>
      <c r="CA29" s="188"/>
      <c r="CB29" s="188"/>
      <c r="CC29" s="188"/>
      <c r="CD29" s="188"/>
      <c r="CE29" s="188"/>
      <c r="CF29" s="188"/>
      <c r="CG29" s="188"/>
      <c r="CH29" s="188"/>
      <c r="CI29" s="188"/>
      <c r="CJ29" s="188"/>
      <c r="CK29" s="188"/>
      <c r="CL29" s="188"/>
      <c r="CM29" s="188"/>
      <c r="CN29" s="188"/>
      <c r="CO29" s="188"/>
      <c r="CP29" s="188"/>
      <c r="CQ29" s="188"/>
      <c r="CR29" s="188"/>
      <c r="CS29" s="188"/>
      <c r="CT29" s="188"/>
      <c r="CU29" s="188"/>
      <c r="CV29" s="188"/>
      <c r="CW29" s="188"/>
      <c r="CX29" s="188"/>
      <c r="CY29" s="188"/>
      <c r="CZ29" s="188"/>
      <c r="DA29" s="188"/>
      <c r="DB29" s="188"/>
      <c r="DC29" s="188"/>
      <c r="DD29" s="188"/>
      <c r="DE29" s="188"/>
      <c r="DF29" s="188"/>
      <c r="DG29" s="188"/>
      <c r="DH29" s="188"/>
      <c r="DI29" s="188"/>
      <c r="DJ29" s="188"/>
      <c r="DK29" s="188"/>
      <c r="DL29" s="188"/>
      <c r="DM29" s="188"/>
      <c r="DN29" s="188"/>
      <c r="DO29" s="188"/>
      <c r="DP29" s="188"/>
      <c r="DQ29" s="188"/>
      <c r="DR29" s="188"/>
      <c r="DS29" s="188"/>
      <c r="DT29" s="188"/>
      <c r="DU29" s="188"/>
      <c r="DV29" s="188"/>
      <c r="DW29" s="188"/>
      <c r="DX29" s="188"/>
      <c r="DY29" s="188"/>
      <c r="DZ29" s="188"/>
    </row>
    <row r="30" spans="1:130" s="96" customFormat="1" ht="60.75" customHeight="1" thickBot="1" thickTop="1">
      <c r="A30" s="239" t="str">
        <f>'IDENTIFICACION DEL RIESGO'!A29</f>
        <v>CA01917-P</v>
      </c>
      <c r="B30" s="239" t="str">
        <f>'IDENTIFICACION DEL RIESGO'!B29</f>
        <v>ATENCIÓN AL CIUDADANO</v>
      </c>
      <c r="C30" s="117" t="str">
        <f>'IDENTIFICACION DEL RIESGO'!D29</f>
        <v>QUE NO SE PUEDA MEDIR EL NIVEL DE SATISFACCIÓN DEL USUSARIO Y/O CIUDADANO CON EL SERVICIO QUE SE ESTÁ PRESTANDO EN LA ENTIDAD.</v>
      </c>
      <c r="D30" s="121">
        <v>3</v>
      </c>
      <c r="E30" s="121">
        <v>3</v>
      </c>
      <c r="F30" s="121" t="s">
        <v>17</v>
      </c>
      <c r="G30" s="121" t="s">
        <v>200</v>
      </c>
      <c r="H30" s="182" t="str">
        <f>IF(F30="B",$J$1,IF(F30="M",$K$1,IF(F30="A",$L$1,IF(F30="E",$M$1,"0"))))</f>
        <v>ZONA DE RIESGO ALTA</v>
      </c>
      <c r="I30" s="175" t="str">
        <f t="shared" si="2"/>
        <v>Reducir el Riesgo, Evitar, Compartir o Transferir el Riesgo</v>
      </c>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8"/>
      <c r="AY30" s="188"/>
      <c r="AZ30" s="188"/>
      <c r="BA30" s="188"/>
      <c r="BB30" s="188"/>
      <c r="BC30" s="188"/>
      <c r="BD30" s="188"/>
      <c r="BE30" s="188"/>
      <c r="BF30" s="188"/>
      <c r="BG30" s="188"/>
      <c r="BH30" s="188"/>
      <c r="BI30" s="188"/>
      <c r="BJ30" s="188"/>
      <c r="BK30" s="188"/>
      <c r="BL30" s="188"/>
      <c r="BM30" s="188"/>
      <c r="BN30" s="188"/>
      <c r="BO30" s="188"/>
      <c r="BP30" s="188"/>
      <c r="BQ30" s="188"/>
      <c r="BR30" s="188"/>
      <c r="BS30" s="188"/>
      <c r="BT30" s="188"/>
      <c r="BU30" s="188"/>
      <c r="BV30" s="188"/>
      <c r="BW30" s="188"/>
      <c r="BX30" s="188"/>
      <c r="BY30" s="188"/>
      <c r="BZ30" s="188"/>
      <c r="CA30" s="188"/>
      <c r="CB30" s="188"/>
      <c r="CC30" s="188"/>
      <c r="CD30" s="188"/>
      <c r="CE30" s="188"/>
      <c r="CF30" s="188"/>
      <c r="CG30" s="188"/>
      <c r="CH30" s="188"/>
      <c r="CI30" s="188"/>
      <c r="CJ30" s="188"/>
      <c r="CK30" s="188"/>
      <c r="CL30" s="188"/>
      <c r="CM30" s="188"/>
      <c r="CN30" s="188"/>
      <c r="CO30" s="188"/>
      <c r="CP30" s="188"/>
      <c r="CQ30" s="188"/>
      <c r="CR30" s="188"/>
      <c r="CS30" s="188"/>
      <c r="CT30" s="188"/>
      <c r="CU30" s="188"/>
      <c r="CV30" s="188"/>
      <c r="CW30" s="188"/>
      <c r="CX30" s="188"/>
      <c r="CY30" s="188"/>
      <c r="CZ30" s="188"/>
      <c r="DA30" s="188"/>
      <c r="DB30" s="188"/>
      <c r="DC30" s="188"/>
      <c r="DD30" s="188"/>
      <c r="DE30" s="188"/>
      <c r="DF30" s="188"/>
      <c r="DG30" s="188"/>
      <c r="DH30" s="188"/>
      <c r="DI30" s="188"/>
      <c r="DJ30" s="188"/>
      <c r="DK30" s="188"/>
      <c r="DL30" s="188"/>
      <c r="DM30" s="188"/>
      <c r="DN30" s="188"/>
      <c r="DO30" s="188"/>
      <c r="DP30" s="188"/>
      <c r="DQ30" s="188"/>
      <c r="DR30" s="188"/>
      <c r="DS30" s="188"/>
      <c r="DT30" s="188"/>
      <c r="DU30" s="188"/>
      <c r="DV30" s="188"/>
      <c r="DW30" s="188"/>
      <c r="DX30" s="188"/>
      <c r="DY30" s="188"/>
      <c r="DZ30" s="188"/>
    </row>
    <row r="31" spans="1:130" s="79" customFormat="1" ht="88.5" customHeight="1" thickBot="1" thickTop="1">
      <c r="A31" s="34" t="str">
        <f>'IDENTIFICACION DEL RIESGO'!A30</f>
        <v>CI00916-P</v>
      </c>
      <c r="B31" s="34" t="str">
        <f>'IDENTIFICACION DEL RIESGO'!B30</f>
        <v>GESTIÓN DE SERVICIOS DE SALUD  (TUMACO)  </v>
      </c>
      <c r="C31" s="34" t="str">
        <f>'IDENTIFICACION DEL RIESGO'!D30</f>
        <v>Incumplimiento del procedimiento Elaboración de carnets de Salud </v>
      </c>
      <c r="D31" s="78">
        <v>3</v>
      </c>
      <c r="E31" s="78">
        <v>3</v>
      </c>
      <c r="F31" s="78" t="s">
        <v>16</v>
      </c>
      <c r="G31" s="78"/>
      <c r="H31" s="183" t="str">
        <f t="shared" si="1"/>
        <v>ZONA DE RIESGO MODERADA</v>
      </c>
      <c r="I31" s="176" t="str">
        <f t="shared" si="2"/>
        <v>Asumir el Riesgo, Reducir el Riesgo</v>
      </c>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8"/>
      <c r="BX31" s="188"/>
      <c r="BY31" s="188"/>
      <c r="BZ31" s="188"/>
      <c r="CA31" s="188"/>
      <c r="CB31" s="188"/>
      <c r="CC31" s="188"/>
      <c r="CD31" s="188"/>
      <c r="CE31" s="188"/>
      <c r="CF31" s="188"/>
      <c r="CG31" s="188"/>
      <c r="CH31" s="188"/>
      <c r="CI31" s="188"/>
      <c r="CJ31" s="188"/>
      <c r="CK31" s="188"/>
      <c r="CL31" s="188"/>
      <c r="CM31" s="188"/>
      <c r="CN31" s="188"/>
      <c r="CO31" s="188"/>
      <c r="CP31" s="188"/>
      <c r="CQ31" s="188"/>
      <c r="CR31" s="188"/>
      <c r="CS31" s="188"/>
      <c r="CT31" s="188"/>
      <c r="CU31" s="188"/>
      <c r="CV31" s="188"/>
      <c r="CW31" s="188"/>
      <c r="CX31" s="188"/>
      <c r="CY31" s="188"/>
      <c r="CZ31" s="188"/>
      <c r="DA31" s="188"/>
      <c r="DB31" s="188"/>
      <c r="DC31" s="188"/>
      <c r="DD31" s="188"/>
      <c r="DE31" s="188"/>
      <c r="DF31" s="188"/>
      <c r="DG31" s="188"/>
      <c r="DH31" s="188"/>
      <c r="DI31" s="188"/>
      <c r="DJ31" s="188"/>
      <c r="DK31" s="188"/>
      <c r="DL31" s="188"/>
      <c r="DM31" s="188"/>
      <c r="DN31" s="188"/>
      <c r="DO31" s="188"/>
      <c r="DP31" s="188"/>
      <c r="DQ31" s="188"/>
      <c r="DR31" s="188"/>
      <c r="DS31" s="188"/>
      <c r="DT31" s="188"/>
      <c r="DU31" s="188"/>
      <c r="DV31" s="188"/>
      <c r="DW31" s="188"/>
      <c r="DX31" s="188"/>
      <c r="DY31" s="188"/>
      <c r="DZ31" s="188"/>
    </row>
    <row r="32" spans="1:130" s="79" customFormat="1" ht="88.5" customHeight="1" thickBot="1" thickTop="1">
      <c r="A32" s="34" t="str">
        <f>'IDENTIFICACION DEL RIESGO'!A31</f>
        <v>CA01117-P</v>
      </c>
      <c r="B32" s="34" t="str">
        <f>'IDENTIFICACION DEL RIESGO'!B31</f>
        <v>GESTIÓN DE SERVICIOS DE SALUD</v>
      </c>
      <c r="C32" s="34" t="str">
        <f>'IDENTIFICACION DEL RIESGO'!D31</f>
        <v>QUE NO SE CUENTE CON LOS LINEAMIENTOS DEL HACER DEL PROCESO  </v>
      </c>
      <c r="D32" s="78">
        <v>3</v>
      </c>
      <c r="E32" s="78">
        <v>3</v>
      </c>
      <c r="F32" s="78" t="s">
        <v>298</v>
      </c>
      <c r="G32" s="78"/>
      <c r="H32" s="183" t="str">
        <f t="shared" si="1"/>
        <v>ZONA DE RIESGO ALTA</v>
      </c>
      <c r="I32" s="176" t="str">
        <f t="shared" si="2"/>
        <v>Reducir el Riesgo, Evitar, Compartir o Transferir el Riesgo</v>
      </c>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c r="BP32" s="188"/>
      <c r="BQ32" s="188"/>
      <c r="BR32" s="188"/>
      <c r="BS32" s="188"/>
      <c r="BT32" s="188"/>
      <c r="BU32" s="188"/>
      <c r="BV32" s="188"/>
      <c r="BW32" s="188"/>
      <c r="BX32" s="188"/>
      <c r="BY32" s="188"/>
      <c r="BZ32" s="188"/>
      <c r="CA32" s="188"/>
      <c r="CB32" s="188"/>
      <c r="CC32" s="188"/>
      <c r="CD32" s="188"/>
      <c r="CE32" s="188"/>
      <c r="CF32" s="188"/>
      <c r="CG32" s="188"/>
      <c r="CH32" s="188"/>
      <c r="CI32" s="188"/>
      <c r="CJ32" s="188"/>
      <c r="CK32" s="188"/>
      <c r="CL32" s="188"/>
      <c r="CM32" s="188"/>
      <c r="CN32" s="188"/>
      <c r="CO32" s="188"/>
      <c r="CP32" s="188"/>
      <c r="CQ32" s="188"/>
      <c r="CR32" s="188"/>
      <c r="CS32" s="188"/>
      <c r="CT32" s="188"/>
      <c r="CU32" s="188"/>
      <c r="CV32" s="188"/>
      <c r="CW32" s="188"/>
      <c r="CX32" s="188"/>
      <c r="CY32" s="188"/>
      <c r="CZ32" s="188"/>
      <c r="DA32" s="188"/>
      <c r="DB32" s="188"/>
      <c r="DC32" s="188"/>
      <c r="DD32" s="188"/>
      <c r="DE32" s="188"/>
      <c r="DF32" s="188"/>
      <c r="DG32" s="188"/>
      <c r="DH32" s="188"/>
      <c r="DI32" s="188"/>
      <c r="DJ32" s="188"/>
      <c r="DK32" s="188"/>
      <c r="DL32" s="188"/>
      <c r="DM32" s="188"/>
      <c r="DN32" s="188"/>
      <c r="DO32" s="188"/>
      <c r="DP32" s="188"/>
      <c r="DQ32" s="188"/>
      <c r="DR32" s="188"/>
      <c r="DS32" s="188"/>
      <c r="DT32" s="188"/>
      <c r="DU32" s="188"/>
      <c r="DV32" s="188"/>
      <c r="DW32" s="188"/>
      <c r="DX32" s="188"/>
      <c r="DY32" s="188"/>
      <c r="DZ32" s="188"/>
    </row>
    <row r="33" spans="1:130" s="79" customFormat="1" ht="88.5" customHeight="1" thickBot="1" thickTop="1">
      <c r="A33" s="34" t="str">
        <f>'IDENTIFICACION DEL RIESGO'!A32</f>
        <v>CI01717-P</v>
      </c>
      <c r="B33" s="34" t="str">
        <f>'IDENTIFICACION DEL RIESGO'!B32</f>
        <v>SERVICIOS DE SALUD (SUBDIRECCION DE PRESTACIONES SOCIALES)</v>
      </c>
      <c r="C33" s="34" t="str">
        <f>'IDENTIFICACION DEL RIESGO'!D32</f>
        <v>QUE NO  SE DE CUMPLIMIENTO A LAS ACTIVIDADES DE TRAMITES (DESACATO Y SANCIÓN)  POR PARTE DE LOS ABOGADOS SUSTANCIADORES </v>
      </c>
      <c r="D33" s="78">
        <v>4</v>
      </c>
      <c r="E33" s="78">
        <v>4</v>
      </c>
      <c r="F33" s="78" t="s">
        <v>19</v>
      </c>
      <c r="G33" s="78"/>
      <c r="H33" s="183" t="str">
        <f t="shared" si="1"/>
        <v>ZONA DE RIESGO EXTREMA</v>
      </c>
      <c r="I33" s="176" t="str">
        <f t="shared" si="2"/>
        <v>Reducir el Riesgo, Evitar, Compartir o Transferir el Riesgo</v>
      </c>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8"/>
      <c r="BC33" s="188"/>
      <c r="BD33" s="188"/>
      <c r="BE33" s="188"/>
      <c r="BF33" s="188"/>
      <c r="BG33" s="188"/>
      <c r="BH33" s="188"/>
      <c r="BI33" s="188"/>
      <c r="BJ33" s="188"/>
      <c r="BK33" s="188"/>
      <c r="BL33" s="188"/>
      <c r="BM33" s="188"/>
      <c r="BN33" s="188"/>
      <c r="BO33" s="188"/>
      <c r="BP33" s="188"/>
      <c r="BQ33" s="188"/>
      <c r="BR33" s="188"/>
      <c r="BS33" s="188"/>
      <c r="BT33" s="188"/>
      <c r="BU33" s="188"/>
      <c r="BV33" s="188"/>
      <c r="BW33" s="188"/>
      <c r="BX33" s="188"/>
      <c r="BY33" s="188"/>
      <c r="BZ33" s="188"/>
      <c r="CA33" s="188"/>
      <c r="CB33" s="188"/>
      <c r="CC33" s="188"/>
      <c r="CD33" s="188"/>
      <c r="CE33" s="188"/>
      <c r="CF33" s="188"/>
      <c r="CG33" s="188"/>
      <c r="CH33" s="188"/>
      <c r="CI33" s="188"/>
      <c r="CJ33" s="188"/>
      <c r="CK33" s="188"/>
      <c r="CL33" s="188"/>
      <c r="CM33" s="188"/>
      <c r="CN33" s="188"/>
      <c r="CO33" s="188"/>
      <c r="CP33" s="188"/>
      <c r="CQ33" s="188"/>
      <c r="CR33" s="188"/>
      <c r="CS33" s="188"/>
      <c r="CT33" s="188"/>
      <c r="CU33" s="188"/>
      <c r="CV33" s="188"/>
      <c r="CW33" s="188"/>
      <c r="CX33" s="188"/>
      <c r="CY33" s="188"/>
      <c r="CZ33" s="188"/>
      <c r="DA33" s="188"/>
      <c r="DB33" s="188"/>
      <c r="DC33" s="188"/>
      <c r="DD33" s="188"/>
      <c r="DE33" s="188"/>
      <c r="DF33" s="188"/>
      <c r="DG33" s="188"/>
      <c r="DH33" s="188"/>
      <c r="DI33" s="188"/>
      <c r="DJ33" s="188"/>
      <c r="DK33" s="188"/>
      <c r="DL33" s="188"/>
      <c r="DM33" s="188"/>
      <c r="DN33" s="188"/>
      <c r="DO33" s="188"/>
      <c r="DP33" s="188"/>
      <c r="DQ33" s="188"/>
      <c r="DR33" s="188"/>
      <c r="DS33" s="188"/>
      <c r="DT33" s="188"/>
      <c r="DU33" s="188"/>
      <c r="DV33" s="188"/>
      <c r="DW33" s="188"/>
      <c r="DX33" s="188"/>
      <c r="DY33" s="188"/>
      <c r="DZ33" s="188"/>
    </row>
    <row r="34" spans="1:130" s="79" customFormat="1" ht="88.5" customHeight="1" thickBot="1" thickTop="1">
      <c r="A34" s="34" t="str">
        <f>'IDENTIFICACION DEL RIESGO'!A33</f>
        <v>CI01817-P</v>
      </c>
      <c r="B34" s="34" t="str">
        <f>'IDENTIFICACION DEL RIESGO'!B33</f>
        <v>SERVICIOS DE SALUD (SUBDIRECCION DE PRESTACIONES SOCIALES)</v>
      </c>
      <c r="C34" s="34" t="str">
        <f>'IDENTIFICACION DEL RIESGO'!D33</f>
        <v>QUE LA INFORMACIÓN DIRIGIDA AL SUBDIRECTOR NO SEA ALLEGADA </v>
      </c>
      <c r="D34" s="78">
        <v>3</v>
      </c>
      <c r="E34" s="78">
        <v>3</v>
      </c>
      <c r="F34" s="78" t="s">
        <v>17</v>
      </c>
      <c r="G34" s="78"/>
      <c r="H34" s="183" t="str">
        <f t="shared" si="1"/>
        <v>ZONA DE RIESGO ALTA</v>
      </c>
      <c r="I34" s="176" t="str">
        <f t="shared" si="2"/>
        <v>Reducir el Riesgo, Evitar, Compartir o Transferir el Riesgo</v>
      </c>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8"/>
      <c r="BQ34" s="188"/>
      <c r="BR34" s="188"/>
      <c r="BS34" s="188"/>
      <c r="BT34" s="188"/>
      <c r="BU34" s="188"/>
      <c r="BV34" s="188"/>
      <c r="BW34" s="188"/>
      <c r="BX34" s="188"/>
      <c r="BY34" s="188"/>
      <c r="BZ34" s="188"/>
      <c r="CA34" s="188"/>
      <c r="CB34" s="188"/>
      <c r="CC34" s="188"/>
      <c r="CD34" s="188"/>
      <c r="CE34" s="188"/>
      <c r="CF34" s="188"/>
      <c r="CG34" s="188"/>
      <c r="CH34" s="188"/>
      <c r="CI34" s="188"/>
      <c r="CJ34" s="188"/>
      <c r="CK34" s="188"/>
      <c r="CL34" s="188"/>
      <c r="CM34" s="188"/>
      <c r="CN34" s="188"/>
      <c r="CO34" s="188"/>
      <c r="CP34" s="188"/>
      <c r="CQ34" s="188"/>
      <c r="CR34" s="188"/>
      <c r="CS34" s="188"/>
      <c r="CT34" s="188"/>
      <c r="CU34" s="188"/>
      <c r="CV34" s="188"/>
      <c r="CW34" s="188"/>
      <c r="CX34" s="188"/>
      <c r="CY34" s="188"/>
      <c r="CZ34" s="188"/>
      <c r="DA34" s="188"/>
      <c r="DB34" s="188"/>
      <c r="DC34" s="188"/>
      <c r="DD34" s="188"/>
      <c r="DE34" s="188"/>
      <c r="DF34" s="188"/>
      <c r="DG34" s="188"/>
      <c r="DH34" s="188"/>
      <c r="DI34" s="188"/>
      <c r="DJ34" s="188"/>
      <c r="DK34" s="188"/>
      <c r="DL34" s="188"/>
      <c r="DM34" s="188"/>
      <c r="DN34" s="188"/>
      <c r="DO34" s="188"/>
      <c r="DP34" s="188"/>
      <c r="DQ34" s="188"/>
      <c r="DR34" s="188"/>
      <c r="DS34" s="188"/>
      <c r="DT34" s="188"/>
      <c r="DU34" s="188"/>
      <c r="DV34" s="188"/>
      <c r="DW34" s="188"/>
      <c r="DX34" s="188"/>
      <c r="DY34" s="188"/>
      <c r="DZ34" s="188"/>
    </row>
    <row r="35" spans="1:130" s="89" customFormat="1" ht="60.75" customHeight="1" thickBot="1" thickTop="1">
      <c r="A35" s="59" t="str">
        <f>'IDENTIFICACION DEL RIESGO'!A34</f>
        <v>CA05413-P</v>
      </c>
      <c r="B35" s="59" t="str">
        <f>'IDENTIFICACION DEL RIESGO'!B34</f>
        <v>GESTION DE RECURSOS FINANCIEROS</v>
      </c>
      <c r="C35" s="45" t="str">
        <f>'IDENTIFICACION DEL RIESGO'!D34</f>
        <v>QUE LA DOCUMENTACION DEL PROCESO NO SE RECUPERE CON OPORTUNIDAD</v>
      </c>
      <c r="D35" s="99">
        <v>3</v>
      </c>
      <c r="E35" s="99">
        <v>2</v>
      </c>
      <c r="F35" s="99" t="s">
        <v>16</v>
      </c>
      <c r="G35" s="99" t="s">
        <v>90</v>
      </c>
      <c r="H35" s="180" t="str">
        <f t="shared" si="1"/>
        <v>ZONA DE RIESGO MODERADA</v>
      </c>
      <c r="I35" s="173" t="str">
        <f t="shared" si="2"/>
        <v>Asumir el Riesgo, Reducir el Riesgo</v>
      </c>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8"/>
      <c r="BQ35" s="188"/>
      <c r="BR35" s="188"/>
      <c r="BS35" s="188"/>
      <c r="BT35" s="188"/>
      <c r="BU35" s="188"/>
      <c r="BV35" s="188"/>
      <c r="BW35" s="188"/>
      <c r="BX35" s="188"/>
      <c r="BY35" s="188"/>
      <c r="BZ35" s="188"/>
      <c r="CA35" s="188"/>
      <c r="CB35" s="188"/>
      <c r="CC35" s="188"/>
      <c r="CD35" s="188"/>
      <c r="CE35" s="188"/>
      <c r="CF35" s="188"/>
      <c r="CG35" s="188"/>
      <c r="CH35" s="188"/>
      <c r="CI35" s="188"/>
      <c r="CJ35" s="188"/>
      <c r="CK35" s="188"/>
      <c r="CL35" s="188"/>
      <c r="CM35" s="188"/>
      <c r="CN35" s="188"/>
      <c r="CO35" s="188"/>
      <c r="CP35" s="188"/>
      <c r="CQ35" s="188"/>
      <c r="CR35" s="188"/>
      <c r="CS35" s="188"/>
      <c r="CT35" s="188"/>
      <c r="CU35" s="188"/>
      <c r="CV35" s="188"/>
      <c r="CW35" s="188"/>
      <c r="CX35" s="188"/>
      <c r="CY35" s="188"/>
      <c r="CZ35" s="188"/>
      <c r="DA35" s="188"/>
      <c r="DB35" s="188"/>
      <c r="DC35" s="188"/>
      <c r="DD35" s="188"/>
      <c r="DE35" s="188"/>
      <c r="DF35" s="188"/>
      <c r="DG35" s="188"/>
      <c r="DH35" s="188"/>
      <c r="DI35" s="188"/>
      <c r="DJ35" s="188"/>
      <c r="DK35" s="188"/>
      <c r="DL35" s="188"/>
      <c r="DM35" s="188"/>
      <c r="DN35" s="188"/>
      <c r="DO35" s="188"/>
      <c r="DP35" s="188"/>
      <c r="DQ35" s="188"/>
      <c r="DR35" s="188"/>
      <c r="DS35" s="188"/>
      <c r="DT35" s="188"/>
      <c r="DU35" s="188"/>
      <c r="DV35" s="188"/>
      <c r="DW35" s="188"/>
      <c r="DX35" s="188"/>
      <c r="DY35" s="188"/>
      <c r="DZ35" s="188"/>
    </row>
    <row r="36" spans="1:130" s="289" customFormat="1" ht="60.75" customHeight="1" thickBot="1" thickTop="1">
      <c r="A36" s="282" t="str">
        <f>'IDENTIFICACION DEL RIESGO'!A35</f>
        <v>CA02215-P</v>
      </c>
      <c r="B36" s="282" t="str">
        <f>'IDENTIFICACION DEL RIESGO'!B35</f>
        <v>GESTION DE RECURSOS FINANCIEROS</v>
      </c>
      <c r="C36" s="283" t="str">
        <f>'IDENTIFICACION DEL RIESGO'!D35</f>
        <v>POSIBLE MEDICIÓN INADECUADA DEL INDICADOR ESTRATÉGICO DEL PROCESO GESTIÓN FINANCIERA</v>
      </c>
      <c r="D36" s="292">
        <v>3</v>
      </c>
      <c r="E36" s="292">
        <v>2</v>
      </c>
      <c r="F36" s="292" t="s">
        <v>16</v>
      </c>
      <c r="G36" s="292" t="s">
        <v>90</v>
      </c>
      <c r="H36" s="298" t="str">
        <f>IF(F36="B",$J$1,IF(F36="M",$K$1,IF(F36="A",$L$1,IF(F36="E",$M$1,"0"))))</f>
        <v>ZONA DE RIESGO MODERADA</v>
      </c>
      <c r="I36" s="297" t="str">
        <f>IF(F36="B",$J$2,IF(F36="M",$K$2,IF(F36="A",$L$2,IF(F36="E",$M$2,"0"))))</f>
        <v>Asumir el Riesgo, Reducir el Riesgo</v>
      </c>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8"/>
      <c r="BQ36" s="188"/>
      <c r="BR36" s="188"/>
      <c r="BS36" s="188"/>
      <c r="BT36" s="188"/>
      <c r="BU36" s="188"/>
      <c r="BV36" s="188"/>
      <c r="BW36" s="188"/>
      <c r="BX36" s="188"/>
      <c r="BY36" s="188"/>
      <c r="BZ36" s="188"/>
      <c r="CA36" s="188"/>
      <c r="CB36" s="188"/>
      <c r="CC36" s="188"/>
      <c r="CD36" s="188"/>
      <c r="CE36" s="188"/>
      <c r="CF36" s="188"/>
      <c r="CG36" s="188"/>
      <c r="CH36" s="188"/>
      <c r="CI36" s="188"/>
      <c r="CJ36" s="188"/>
      <c r="CK36" s="188"/>
      <c r="CL36" s="188"/>
      <c r="CM36" s="188"/>
      <c r="CN36" s="188"/>
      <c r="CO36" s="188"/>
      <c r="CP36" s="188"/>
      <c r="CQ36" s="188"/>
      <c r="CR36" s="188"/>
      <c r="CS36" s="188"/>
      <c r="CT36" s="188"/>
      <c r="CU36" s="188"/>
      <c r="CV36" s="188"/>
      <c r="CW36" s="188"/>
      <c r="CX36" s="188"/>
      <c r="CY36" s="188"/>
      <c r="CZ36" s="188"/>
      <c r="DA36" s="188"/>
      <c r="DB36" s="188"/>
      <c r="DC36" s="188"/>
      <c r="DD36" s="188"/>
      <c r="DE36" s="188"/>
      <c r="DF36" s="188"/>
      <c r="DG36" s="188"/>
      <c r="DH36" s="188"/>
      <c r="DI36" s="188"/>
      <c r="DJ36" s="188"/>
      <c r="DK36" s="188"/>
      <c r="DL36" s="188"/>
      <c r="DM36" s="188"/>
      <c r="DN36" s="188"/>
      <c r="DO36" s="188"/>
      <c r="DP36" s="188"/>
      <c r="DQ36" s="188"/>
      <c r="DR36" s="188"/>
      <c r="DS36" s="188"/>
      <c r="DT36" s="188"/>
      <c r="DU36" s="188"/>
      <c r="DV36" s="188"/>
      <c r="DW36" s="188"/>
      <c r="DX36" s="188"/>
      <c r="DY36" s="188"/>
      <c r="DZ36" s="188"/>
    </row>
    <row r="37" spans="1:130" s="89" customFormat="1" ht="60.75" customHeight="1" thickBot="1" thickTop="1">
      <c r="A37" s="165" t="str">
        <f>'IDENTIFICACION DEL RIESGO'!A36</f>
        <v>CI01117-P</v>
      </c>
      <c r="B37" s="165" t="str">
        <f>'IDENTIFICACION DEL RIESGO'!B36</f>
        <v>GESTION DE RECURSOS FINANCIEROS (CONTABILIDAD) </v>
      </c>
      <c r="C37" s="45" t="str">
        <f>'IDENTIFICACION DEL RIESGO'!D36</f>
        <v>QUE NO SE CUENTE CON EL DOCUMENTO FUENTE DE LA ENTIDAD BANCARIA QUE DA EVIDENCIA DE LA CONCILIACIÓN (EXTRACTO BANCARIO)  </v>
      </c>
      <c r="D37" s="99">
        <v>3</v>
      </c>
      <c r="E37" s="99">
        <v>2</v>
      </c>
      <c r="F37" s="99" t="s">
        <v>16</v>
      </c>
      <c r="G37" s="99" t="s">
        <v>90</v>
      </c>
      <c r="H37" s="180" t="str">
        <f aca="true" t="shared" si="3" ref="H37:H50">IF(F37="B",$J$1,IF(F37="M",$K$1,IF(F37="A",$L$1,IF(F37="E",$M$1,"0"))))</f>
        <v>ZONA DE RIESGO MODERADA</v>
      </c>
      <c r="I37" s="173" t="str">
        <f t="shared" si="2"/>
        <v>Asumir el Riesgo, Reducir el Riesgo</v>
      </c>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8"/>
      <c r="BQ37" s="188"/>
      <c r="BR37" s="188"/>
      <c r="BS37" s="188"/>
      <c r="BT37" s="188"/>
      <c r="BU37" s="188"/>
      <c r="BV37" s="188"/>
      <c r="BW37" s="188"/>
      <c r="BX37" s="188"/>
      <c r="BY37" s="188"/>
      <c r="BZ37" s="188"/>
      <c r="CA37" s="188"/>
      <c r="CB37" s="188"/>
      <c r="CC37" s="188"/>
      <c r="CD37" s="188"/>
      <c r="CE37" s="188"/>
      <c r="CF37" s="188"/>
      <c r="CG37" s="188"/>
      <c r="CH37" s="188"/>
      <c r="CI37" s="188"/>
      <c r="CJ37" s="188"/>
      <c r="CK37" s="188"/>
      <c r="CL37" s="188"/>
      <c r="CM37" s="188"/>
      <c r="CN37" s="188"/>
      <c r="CO37" s="188"/>
      <c r="CP37" s="188"/>
      <c r="CQ37" s="188"/>
      <c r="CR37" s="188"/>
      <c r="CS37" s="188"/>
      <c r="CT37" s="188"/>
      <c r="CU37" s="188"/>
      <c r="CV37" s="188"/>
      <c r="CW37" s="188"/>
      <c r="CX37" s="188"/>
      <c r="CY37" s="188"/>
      <c r="CZ37" s="188"/>
      <c r="DA37" s="188"/>
      <c r="DB37" s="188"/>
      <c r="DC37" s="188"/>
      <c r="DD37" s="188"/>
      <c r="DE37" s="188"/>
      <c r="DF37" s="188"/>
      <c r="DG37" s="188"/>
      <c r="DH37" s="188"/>
      <c r="DI37" s="188"/>
      <c r="DJ37" s="188"/>
      <c r="DK37" s="188"/>
      <c r="DL37" s="188"/>
      <c r="DM37" s="188"/>
      <c r="DN37" s="188"/>
      <c r="DO37" s="188"/>
      <c r="DP37" s="188"/>
      <c r="DQ37" s="188"/>
      <c r="DR37" s="188"/>
      <c r="DS37" s="188"/>
      <c r="DT37" s="188"/>
      <c r="DU37" s="188"/>
      <c r="DV37" s="188"/>
      <c r="DW37" s="188"/>
      <c r="DX37" s="188"/>
      <c r="DY37" s="188"/>
      <c r="DZ37" s="188"/>
    </row>
    <row r="38" spans="1:130" s="89" customFormat="1" ht="60.75" customHeight="1" thickBot="1" thickTop="1">
      <c r="A38" s="165" t="str">
        <f>'IDENTIFICACION DEL RIESGO'!A37</f>
        <v>CI01217-P</v>
      </c>
      <c r="B38" s="165" t="str">
        <f>'IDENTIFICACION DEL RIESGO'!B37</f>
        <v>GESTION DE RECURSOS FINANCIEROS (CONTABILIDAD) </v>
      </c>
      <c r="C38" s="45" t="str">
        <f>'IDENTIFICACION DEL RIESGO'!D37</f>
        <v>INCUMPLIMIENTO DEL INSTRUCTIVO ESTABLECIDO PARA EL MANEJO DEL ARCHIVO DE GESTIÓN  </v>
      </c>
      <c r="D38" s="99">
        <v>3</v>
      </c>
      <c r="E38" s="99">
        <v>2</v>
      </c>
      <c r="F38" s="99" t="s">
        <v>16</v>
      </c>
      <c r="G38" s="99" t="s">
        <v>90</v>
      </c>
      <c r="H38" s="180" t="str">
        <f t="shared" si="3"/>
        <v>ZONA DE RIESGO MODERADA</v>
      </c>
      <c r="I38" s="173" t="str">
        <f t="shared" si="2"/>
        <v>Asumir el Riesgo, Reducir el Riesgo</v>
      </c>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c r="BN38" s="188"/>
      <c r="BO38" s="188"/>
      <c r="BP38" s="188"/>
      <c r="BQ38" s="188"/>
      <c r="BR38" s="188"/>
      <c r="BS38" s="188"/>
      <c r="BT38" s="188"/>
      <c r="BU38" s="188"/>
      <c r="BV38" s="188"/>
      <c r="BW38" s="188"/>
      <c r="BX38" s="188"/>
      <c r="BY38" s="188"/>
      <c r="BZ38" s="188"/>
      <c r="CA38" s="188"/>
      <c r="CB38" s="188"/>
      <c r="CC38" s="188"/>
      <c r="CD38" s="188"/>
      <c r="CE38" s="188"/>
      <c r="CF38" s="188"/>
      <c r="CG38" s="188"/>
      <c r="CH38" s="188"/>
      <c r="CI38" s="188"/>
      <c r="CJ38" s="188"/>
      <c r="CK38" s="188"/>
      <c r="CL38" s="188"/>
      <c r="CM38" s="188"/>
      <c r="CN38" s="188"/>
      <c r="CO38" s="188"/>
      <c r="CP38" s="188"/>
      <c r="CQ38" s="188"/>
      <c r="CR38" s="188"/>
      <c r="CS38" s="188"/>
      <c r="CT38" s="188"/>
      <c r="CU38" s="188"/>
      <c r="CV38" s="188"/>
      <c r="CW38" s="188"/>
      <c r="CX38" s="188"/>
      <c r="CY38" s="188"/>
      <c r="CZ38" s="188"/>
      <c r="DA38" s="188"/>
      <c r="DB38" s="188"/>
      <c r="DC38" s="188"/>
      <c r="DD38" s="188"/>
      <c r="DE38" s="188"/>
      <c r="DF38" s="188"/>
      <c r="DG38" s="188"/>
      <c r="DH38" s="188"/>
      <c r="DI38" s="188"/>
      <c r="DJ38" s="188"/>
      <c r="DK38" s="188"/>
      <c r="DL38" s="188"/>
      <c r="DM38" s="188"/>
      <c r="DN38" s="188"/>
      <c r="DO38" s="188"/>
      <c r="DP38" s="188"/>
      <c r="DQ38" s="188"/>
      <c r="DR38" s="188"/>
      <c r="DS38" s="188"/>
      <c r="DT38" s="188"/>
      <c r="DU38" s="188"/>
      <c r="DV38" s="188"/>
      <c r="DW38" s="188"/>
      <c r="DX38" s="188"/>
      <c r="DY38" s="188"/>
      <c r="DZ38" s="188"/>
    </row>
    <row r="39" spans="1:130" s="61" customFormat="1" ht="60.75" customHeight="1" thickBot="1" thickTop="1">
      <c r="A39" s="64" t="str">
        <f>'IDENTIFICACION DEL RIESGO'!A38</f>
        <v>CA00115-P</v>
      </c>
      <c r="B39" s="64" t="str">
        <f>'IDENTIFICACION DEL RIESGO'!B38</f>
        <v>GESTION DE SERVICIOS ADMINISTRATIVOS</v>
      </c>
      <c r="C39" s="63" t="str">
        <f>'IDENTIFICACION DEL RIESGO'!D38</f>
        <v>QUE NO SE TOMEN LAS ACCIONES DE MEJORA EN EL CUMPLIMIENTO DEL OBJETIVO DEL PROCESO </v>
      </c>
      <c r="D39" s="77">
        <v>3</v>
      </c>
      <c r="E39" s="77">
        <v>3</v>
      </c>
      <c r="F39" s="77" t="s">
        <v>17</v>
      </c>
      <c r="G39" s="77" t="s">
        <v>90</v>
      </c>
      <c r="H39" s="181" t="str">
        <f t="shared" si="3"/>
        <v>ZONA DE RIESGO ALTA</v>
      </c>
      <c r="I39" s="174" t="str">
        <f t="shared" si="2"/>
        <v>Reducir el Riesgo, Evitar, Compartir o Transferir el Riesgo</v>
      </c>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c r="BE39" s="188"/>
      <c r="BF39" s="188"/>
      <c r="BG39" s="188"/>
      <c r="BH39" s="188"/>
      <c r="BI39" s="188"/>
      <c r="BJ39" s="188"/>
      <c r="BK39" s="188"/>
      <c r="BL39" s="188"/>
      <c r="BM39" s="188"/>
      <c r="BN39" s="188"/>
      <c r="BO39" s="188"/>
      <c r="BP39" s="188"/>
      <c r="BQ39" s="188"/>
      <c r="BR39" s="188"/>
      <c r="BS39" s="188"/>
      <c r="BT39" s="188"/>
      <c r="BU39" s="188"/>
      <c r="BV39" s="188"/>
      <c r="BW39" s="188"/>
      <c r="BX39" s="188"/>
      <c r="BY39" s="188"/>
      <c r="BZ39" s="188"/>
      <c r="CA39" s="188"/>
      <c r="CB39" s="188"/>
      <c r="CC39" s="188"/>
      <c r="CD39" s="188"/>
      <c r="CE39" s="188"/>
      <c r="CF39" s="188"/>
      <c r="CG39" s="188"/>
      <c r="CH39" s="188"/>
      <c r="CI39" s="188"/>
      <c r="CJ39" s="188"/>
      <c r="CK39" s="188"/>
      <c r="CL39" s="188"/>
      <c r="CM39" s="188"/>
      <c r="CN39" s="188"/>
      <c r="CO39" s="188"/>
      <c r="CP39" s="188"/>
      <c r="CQ39" s="188"/>
      <c r="CR39" s="188"/>
      <c r="CS39" s="188"/>
      <c r="CT39" s="188"/>
      <c r="CU39" s="188"/>
      <c r="CV39" s="188"/>
      <c r="CW39" s="188"/>
      <c r="CX39" s="188"/>
      <c r="CY39" s="188"/>
      <c r="CZ39" s="188"/>
      <c r="DA39" s="188"/>
      <c r="DB39" s="188"/>
      <c r="DC39" s="188"/>
      <c r="DD39" s="188"/>
      <c r="DE39" s="188"/>
      <c r="DF39" s="188"/>
      <c r="DG39" s="188"/>
      <c r="DH39" s="188"/>
      <c r="DI39" s="188"/>
      <c r="DJ39" s="188"/>
      <c r="DK39" s="188"/>
      <c r="DL39" s="188"/>
      <c r="DM39" s="188"/>
      <c r="DN39" s="188"/>
      <c r="DO39" s="188"/>
      <c r="DP39" s="188"/>
      <c r="DQ39" s="188"/>
      <c r="DR39" s="188"/>
      <c r="DS39" s="188"/>
      <c r="DT39" s="188"/>
      <c r="DU39" s="188"/>
      <c r="DV39" s="188"/>
      <c r="DW39" s="188"/>
      <c r="DX39" s="188"/>
      <c r="DY39" s="188"/>
      <c r="DZ39" s="188"/>
    </row>
    <row r="40" spans="1:130" s="61" customFormat="1" ht="61.5" customHeight="1" thickBot="1" thickTop="1">
      <c r="A40" s="64" t="str">
        <f>'IDENTIFICACION DEL RIESGO'!A39</f>
        <v>CI04015-P</v>
      </c>
      <c r="B40" s="64" t="str">
        <f>'IDENTIFICACION DEL RIESGO'!B39</f>
        <v>GESTION DE SERVICIOS ADMINISTRATIVOS (CALI)</v>
      </c>
      <c r="C40" s="63" t="str">
        <f>'IDENTIFICACION DEL RIESGO'!D39</f>
        <v>Demora en los tramites y peticiones de los clientes externos</v>
      </c>
      <c r="D40" s="77">
        <v>3</v>
      </c>
      <c r="E40" s="77">
        <v>3</v>
      </c>
      <c r="F40" s="77" t="s">
        <v>17</v>
      </c>
      <c r="G40" s="77" t="s">
        <v>200</v>
      </c>
      <c r="H40" s="181" t="str">
        <f t="shared" si="3"/>
        <v>ZONA DE RIESGO ALTA</v>
      </c>
      <c r="I40" s="174" t="str">
        <f t="shared" si="2"/>
        <v>Reducir el Riesgo, Evitar, Compartir o Transferir el Riesgo</v>
      </c>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c r="BE40" s="188"/>
      <c r="BF40" s="188"/>
      <c r="BG40" s="188"/>
      <c r="BH40" s="188"/>
      <c r="BI40" s="188"/>
      <c r="BJ40" s="188"/>
      <c r="BK40" s="188"/>
      <c r="BL40" s="188"/>
      <c r="BM40" s="188"/>
      <c r="BN40" s="188"/>
      <c r="BO40" s="188"/>
      <c r="BP40" s="188"/>
      <c r="BQ40" s="188"/>
      <c r="BR40" s="188"/>
      <c r="BS40" s="188"/>
      <c r="BT40" s="188"/>
      <c r="BU40" s="188"/>
      <c r="BV40" s="188"/>
      <c r="BW40" s="188"/>
      <c r="BX40" s="188"/>
      <c r="BY40" s="188"/>
      <c r="BZ40" s="188"/>
      <c r="CA40" s="188"/>
      <c r="CB40" s="188"/>
      <c r="CC40" s="188"/>
      <c r="CD40" s="188"/>
      <c r="CE40" s="188"/>
      <c r="CF40" s="188"/>
      <c r="CG40" s="188"/>
      <c r="CH40" s="188"/>
      <c r="CI40" s="188"/>
      <c r="CJ40" s="188"/>
      <c r="CK40" s="188"/>
      <c r="CL40" s="188"/>
      <c r="CM40" s="188"/>
      <c r="CN40" s="188"/>
      <c r="CO40" s="188"/>
      <c r="CP40" s="188"/>
      <c r="CQ40" s="188"/>
      <c r="CR40" s="188"/>
      <c r="CS40" s="188"/>
      <c r="CT40" s="188"/>
      <c r="CU40" s="188"/>
      <c r="CV40" s="188"/>
      <c r="CW40" s="188"/>
      <c r="CX40" s="188"/>
      <c r="CY40" s="188"/>
      <c r="CZ40" s="188"/>
      <c r="DA40" s="188"/>
      <c r="DB40" s="188"/>
      <c r="DC40" s="188"/>
      <c r="DD40" s="188"/>
      <c r="DE40" s="188"/>
      <c r="DF40" s="188"/>
      <c r="DG40" s="188"/>
      <c r="DH40" s="188"/>
      <c r="DI40" s="188"/>
      <c r="DJ40" s="188"/>
      <c r="DK40" s="188"/>
      <c r="DL40" s="188"/>
      <c r="DM40" s="188"/>
      <c r="DN40" s="188"/>
      <c r="DO40" s="188"/>
      <c r="DP40" s="188"/>
      <c r="DQ40" s="188"/>
      <c r="DR40" s="188"/>
      <c r="DS40" s="188"/>
      <c r="DT40" s="188"/>
      <c r="DU40" s="188"/>
      <c r="DV40" s="188"/>
      <c r="DW40" s="188"/>
      <c r="DX40" s="188"/>
      <c r="DY40" s="188"/>
      <c r="DZ40" s="188"/>
    </row>
    <row r="41" spans="1:130" s="61" customFormat="1" ht="61.5" customHeight="1" thickBot="1" thickTop="1">
      <c r="A41" s="64" t="str">
        <f>'IDENTIFICACION DEL RIESGO'!A40</f>
        <v>CI03915-P</v>
      </c>
      <c r="B41" s="64" t="str">
        <f>'IDENTIFICACION DEL RIESGO'!B40</f>
        <v>GESTION DE SERVICIOS ADMINISTRATIVOS (BUENAVENTURA) </v>
      </c>
      <c r="C41" s="63" t="str">
        <f>'IDENTIFICACION DEL RIESGO'!D40</f>
        <v>PERDIDA DE INFORMACION, MANO DE OBRA, DAÑOS EN LOS EQUIPOS ELECTRICOS EN LA OFICINA DE BUENAVENTURA</v>
      </c>
      <c r="D41" s="77">
        <v>3</v>
      </c>
      <c r="E41" s="77">
        <v>2</v>
      </c>
      <c r="F41" s="77" t="s">
        <v>16</v>
      </c>
      <c r="G41" s="77" t="s">
        <v>188</v>
      </c>
      <c r="H41" s="181" t="str">
        <f t="shared" si="3"/>
        <v>ZONA DE RIESGO MODERADA</v>
      </c>
      <c r="I41" s="174" t="str">
        <f aca="true" t="shared" si="4" ref="I41:I53">IF(F41="B",$J$2,IF(F41="M",$K$2,IF(F41="A",$L$2,IF(F41="E",$M$2,"0"))))</f>
        <v>Asumir el Riesgo, Reducir el Riesgo</v>
      </c>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c r="BE41" s="188"/>
      <c r="BF41" s="188"/>
      <c r="BG41" s="188"/>
      <c r="BH41" s="188"/>
      <c r="BI41" s="188"/>
      <c r="BJ41" s="188"/>
      <c r="BK41" s="188"/>
      <c r="BL41" s="188"/>
      <c r="BM41" s="188"/>
      <c r="BN41" s="188"/>
      <c r="BO41" s="188"/>
      <c r="BP41" s="188"/>
      <c r="BQ41" s="188"/>
      <c r="BR41" s="188"/>
      <c r="BS41" s="188"/>
      <c r="BT41" s="188"/>
      <c r="BU41" s="188"/>
      <c r="BV41" s="188"/>
      <c r="BW41" s="188"/>
      <c r="BX41" s="188"/>
      <c r="BY41" s="188"/>
      <c r="BZ41" s="188"/>
      <c r="CA41" s="188"/>
      <c r="CB41" s="188"/>
      <c r="CC41" s="188"/>
      <c r="CD41" s="188"/>
      <c r="CE41" s="188"/>
      <c r="CF41" s="188"/>
      <c r="CG41" s="188"/>
      <c r="CH41" s="188"/>
      <c r="CI41" s="188"/>
      <c r="CJ41" s="188"/>
      <c r="CK41" s="188"/>
      <c r="CL41" s="188"/>
      <c r="CM41" s="188"/>
      <c r="CN41" s="188"/>
      <c r="CO41" s="188"/>
      <c r="CP41" s="188"/>
      <c r="CQ41" s="188"/>
      <c r="CR41" s="188"/>
      <c r="CS41" s="188"/>
      <c r="CT41" s="188"/>
      <c r="CU41" s="188"/>
      <c r="CV41" s="188"/>
      <c r="CW41" s="188"/>
      <c r="CX41" s="188"/>
      <c r="CY41" s="188"/>
      <c r="CZ41" s="188"/>
      <c r="DA41" s="188"/>
      <c r="DB41" s="188"/>
      <c r="DC41" s="188"/>
      <c r="DD41" s="188"/>
      <c r="DE41" s="188"/>
      <c r="DF41" s="188"/>
      <c r="DG41" s="188"/>
      <c r="DH41" s="188"/>
      <c r="DI41" s="188"/>
      <c r="DJ41" s="188"/>
      <c r="DK41" s="188"/>
      <c r="DL41" s="188"/>
      <c r="DM41" s="188"/>
      <c r="DN41" s="188"/>
      <c r="DO41" s="188"/>
      <c r="DP41" s="188"/>
      <c r="DQ41" s="188"/>
      <c r="DR41" s="188"/>
      <c r="DS41" s="188"/>
      <c r="DT41" s="188"/>
      <c r="DU41" s="188"/>
      <c r="DV41" s="188"/>
      <c r="DW41" s="188"/>
      <c r="DX41" s="188"/>
      <c r="DY41" s="188"/>
      <c r="DZ41" s="188"/>
    </row>
    <row r="42" spans="1:130" s="61" customFormat="1" ht="60.75" customHeight="1" thickBot="1" thickTop="1">
      <c r="A42" s="64" t="str">
        <f>'IDENTIFICACION DEL RIESGO'!A41</f>
        <v>CA1917-P</v>
      </c>
      <c r="B42" s="64" t="str">
        <f>'IDENTIFICACION DEL RIESGO'!B41</f>
        <v>GESTION DE SERVICIOS ADMINISTRATIVOS</v>
      </c>
      <c r="C42" s="63" t="str">
        <f>'IDENTIFICACION DEL RIESGO'!D41</f>
        <v>PERDIDA DE LOS BIENES DE LA ENTIDAD </v>
      </c>
      <c r="D42" s="77">
        <v>3</v>
      </c>
      <c r="E42" s="77">
        <v>4</v>
      </c>
      <c r="F42" s="77" t="s">
        <v>19</v>
      </c>
      <c r="G42" s="77"/>
      <c r="H42" s="181" t="str">
        <f t="shared" si="3"/>
        <v>ZONA DE RIESGO EXTREMA</v>
      </c>
      <c r="I42" s="174" t="str">
        <f t="shared" si="4"/>
        <v>Reducir el Riesgo, Evitar, Compartir o Transferir el Riesgo</v>
      </c>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8"/>
      <c r="BF42" s="188"/>
      <c r="BG42" s="188"/>
      <c r="BH42" s="188"/>
      <c r="BI42" s="188"/>
      <c r="BJ42" s="188"/>
      <c r="BK42" s="188"/>
      <c r="BL42" s="188"/>
      <c r="BM42" s="188"/>
      <c r="BN42" s="188"/>
      <c r="BO42" s="188"/>
      <c r="BP42" s="188"/>
      <c r="BQ42" s="188"/>
      <c r="BR42" s="188"/>
      <c r="BS42" s="188"/>
      <c r="BT42" s="188"/>
      <c r="BU42" s="188"/>
      <c r="BV42" s="188"/>
      <c r="BW42" s="188"/>
      <c r="BX42" s="188"/>
      <c r="BY42" s="188"/>
      <c r="BZ42" s="188"/>
      <c r="CA42" s="188"/>
      <c r="CB42" s="188"/>
      <c r="CC42" s="188"/>
      <c r="CD42" s="188"/>
      <c r="CE42" s="188"/>
      <c r="CF42" s="188"/>
      <c r="CG42" s="188"/>
      <c r="CH42" s="188"/>
      <c r="CI42" s="188"/>
      <c r="CJ42" s="188"/>
      <c r="CK42" s="188"/>
      <c r="CL42" s="188"/>
      <c r="CM42" s="188"/>
      <c r="CN42" s="188"/>
      <c r="CO42" s="188"/>
      <c r="CP42" s="188"/>
      <c r="CQ42" s="188"/>
      <c r="CR42" s="188"/>
      <c r="CS42" s="188"/>
      <c r="CT42" s="188"/>
      <c r="CU42" s="188"/>
      <c r="CV42" s="188"/>
      <c r="CW42" s="188"/>
      <c r="CX42" s="188"/>
      <c r="CY42" s="188"/>
      <c r="CZ42" s="188"/>
      <c r="DA42" s="188"/>
      <c r="DB42" s="188"/>
      <c r="DC42" s="188"/>
      <c r="DD42" s="188"/>
      <c r="DE42" s="188"/>
      <c r="DF42" s="188"/>
      <c r="DG42" s="188"/>
      <c r="DH42" s="188"/>
      <c r="DI42" s="188"/>
      <c r="DJ42" s="188"/>
      <c r="DK42" s="188"/>
      <c r="DL42" s="188"/>
      <c r="DM42" s="188"/>
      <c r="DN42" s="188"/>
      <c r="DO42" s="188"/>
      <c r="DP42" s="188"/>
      <c r="DQ42" s="188"/>
      <c r="DR42" s="188"/>
      <c r="DS42" s="188"/>
      <c r="DT42" s="188"/>
      <c r="DU42" s="188"/>
      <c r="DV42" s="188"/>
      <c r="DW42" s="188"/>
      <c r="DX42" s="188"/>
      <c r="DY42" s="188"/>
      <c r="DZ42" s="188"/>
    </row>
    <row r="43" spans="1:130" s="115" customFormat="1" ht="60.75" customHeight="1" thickBot="1" thickTop="1">
      <c r="A43" s="41" t="str">
        <f>'IDENTIFICACION DEL RIESGO'!A42</f>
        <v>CA00915-P</v>
      </c>
      <c r="B43" s="41" t="str">
        <f>'IDENTIFICACION DEL RIESGO'!B42</f>
        <v>GESTION DE BIENES TRANSFERIDOS</v>
      </c>
      <c r="C43" s="42" t="str">
        <f>'IDENTIFICACION DEL RIESGO'!D42</f>
        <v>POSIBLE INCUMPLIMIENTO DE LA NORMATIVIDAD NTCGP 1000:2009 NUMERAL 4,2,4 (CONTROL DE REGISTROS) </v>
      </c>
      <c r="D43" s="139">
        <v>3</v>
      </c>
      <c r="E43" s="139">
        <v>3</v>
      </c>
      <c r="F43" s="139" t="s">
        <v>17</v>
      </c>
      <c r="G43" s="139" t="s">
        <v>89</v>
      </c>
      <c r="H43" s="184" t="str">
        <f t="shared" si="3"/>
        <v>ZONA DE RIESGO ALTA</v>
      </c>
      <c r="I43" s="177" t="str">
        <f t="shared" si="4"/>
        <v>Reducir el Riesgo, Evitar, Compartir o Transferir el Riesgo</v>
      </c>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188"/>
      <c r="BG43" s="188"/>
      <c r="BH43" s="188"/>
      <c r="BI43" s="188"/>
      <c r="BJ43" s="188"/>
      <c r="BK43" s="188"/>
      <c r="BL43" s="188"/>
      <c r="BM43" s="188"/>
      <c r="BN43" s="188"/>
      <c r="BO43" s="188"/>
      <c r="BP43" s="188"/>
      <c r="BQ43" s="188"/>
      <c r="BR43" s="188"/>
      <c r="BS43" s="188"/>
      <c r="BT43" s="188"/>
      <c r="BU43" s="188"/>
      <c r="BV43" s="188"/>
      <c r="BW43" s="188"/>
      <c r="BX43" s="188"/>
      <c r="BY43" s="188"/>
      <c r="BZ43" s="188"/>
      <c r="CA43" s="188"/>
      <c r="CB43" s="188"/>
      <c r="CC43" s="188"/>
      <c r="CD43" s="188"/>
      <c r="CE43" s="188"/>
      <c r="CF43" s="188"/>
      <c r="CG43" s="188"/>
      <c r="CH43" s="188"/>
      <c r="CI43" s="188"/>
      <c r="CJ43" s="188"/>
      <c r="CK43" s="188"/>
      <c r="CL43" s="188"/>
      <c r="CM43" s="188"/>
      <c r="CN43" s="188"/>
      <c r="CO43" s="188"/>
      <c r="CP43" s="188"/>
      <c r="CQ43" s="188"/>
      <c r="CR43" s="188"/>
      <c r="CS43" s="188"/>
      <c r="CT43" s="188"/>
      <c r="CU43" s="188"/>
      <c r="CV43" s="188"/>
      <c r="CW43" s="188"/>
      <c r="CX43" s="188"/>
      <c r="CY43" s="188"/>
      <c r="CZ43" s="188"/>
      <c r="DA43" s="188"/>
      <c r="DB43" s="188"/>
      <c r="DC43" s="188"/>
      <c r="DD43" s="188"/>
      <c r="DE43" s="188"/>
      <c r="DF43" s="188"/>
      <c r="DG43" s="188"/>
      <c r="DH43" s="188"/>
      <c r="DI43" s="188"/>
      <c r="DJ43" s="188"/>
      <c r="DK43" s="188"/>
      <c r="DL43" s="188"/>
      <c r="DM43" s="188"/>
      <c r="DN43" s="188"/>
      <c r="DO43" s="188"/>
      <c r="DP43" s="188"/>
      <c r="DQ43" s="188"/>
      <c r="DR43" s="188"/>
      <c r="DS43" s="188"/>
      <c r="DT43" s="188"/>
      <c r="DU43" s="188"/>
      <c r="DV43" s="188"/>
      <c r="DW43" s="188"/>
      <c r="DX43" s="188"/>
      <c r="DY43" s="188"/>
      <c r="DZ43" s="188"/>
    </row>
    <row r="44" spans="1:130" s="115" customFormat="1" ht="60.75" customHeight="1" thickBot="1" thickTop="1">
      <c r="A44" s="41" t="str">
        <f>'IDENTIFICACION DEL RIESGO'!A43</f>
        <v>CA01015-P</v>
      </c>
      <c r="B44" s="41" t="str">
        <f>'IDENTIFICACION DEL RIESGO'!B43</f>
        <v>GESTION DE BIENES TRANSFERIDOS</v>
      </c>
      <c r="C44" s="42" t="str">
        <f>'IDENTIFICACION DEL RIESGO'!D43</f>
        <v>POSIBLE INCUMPLIMIENTO DE LA NORMATIVIDAD NTCGP 1000: 2009 4,2,3 (CONTROL DE DOCUMENTOS) </v>
      </c>
      <c r="D44" s="139">
        <v>3</v>
      </c>
      <c r="E44" s="139">
        <v>3</v>
      </c>
      <c r="F44" s="139" t="s">
        <v>17</v>
      </c>
      <c r="G44" s="139" t="s">
        <v>89</v>
      </c>
      <c r="H44" s="184" t="str">
        <f t="shared" si="3"/>
        <v>ZONA DE RIESGO ALTA</v>
      </c>
      <c r="I44" s="177" t="str">
        <f t="shared" si="4"/>
        <v>Reducir el Riesgo, Evitar, Compartir o Transferir el Riesgo</v>
      </c>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c r="BE44" s="188"/>
      <c r="BF44" s="188"/>
      <c r="BG44" s="188"/>
      <c r="BH44" s="188"/>
      <c r="BI44" s="188"/>
      <c r="BJ44" s="188"/>
      <c r="BK44" s="188"/>
      <c r="BL44" s="188"/>
      <c r="BM44" s="188"/>
      <c r="BN44" s="188"/>
      <c r="BO44" s="188"/>
      <c r="BP44" s="188"/>
      <c r="BQ44" s="188"/>
      <c r="BR44" s="188"/>
      <c r="BS44" s="188"/>
      <c r="BT44" s="188"/>
      <c r="BU44" s="188"/>
      <c r="BV44" s="188"/>
      <c r="BW44" s="188"/>
      <c r="BX44" s="188"/>
      <c r="BY44" s="188"/>
      <c r="BZ44" s="188"/>
      <c r="CA44" s="188"/>
      <c r="CB44" s="188"/>
      <c r="CC44" s="188"/>
      <c r="CD44" s="188"/>
      <c r="CE44" s="188"/>
      <c r="CF44" s="188"/>
      <c r="CG44" s="188"/>
      <c r="CH44" s="188"/>
      <c r="CI44" s="188"/>
      <c r="CJ44" s="188"/>
      <c r="CK44" s="188"/>
      <c r="CL44" s="188"/>
      <c r="CM44" s="188"/>
      <c r="CN44" s="188"/>
      <c r="CO44" s="188"/>
      <c r="CP44" s="188"/>
      <c r="CQ44" s="188"/>
      <c r="CR44" s="188"/>
      <c r="CS44" s="188"/>
      <c r="CT44" s="188"/>
      <c r="CU44" s="188"/>
      <c r="CV44" s="188"/>
      <c r="CW44" s="188"/>
      <c r="CX44" s="188"/>
      <c r="CY44" s="188"/>
      <c r="CZ44" s="188"/>
      <c r="DA44" s="188"/>
      <c r="DB44" s="188"/>
      <c r="DC44" s="188"/>
      <c r="DD44" s="188"/>
      <c r="DE44" s="188"/>
      <c r="DF44" s="188"/>
      <c r="DG44" s="188"/>
      <c r="DH44" s="188"/>
      <c r="DI44" s="188"/>
      <c r="DJ44" s="188"/>
      <c r="DK44" s="188"/>
      <c r="DL44" s="188"/>
      <c r="DM44" s="188"/>
      <c r="DN44" s="188"/>
      <c r="DO44" s="188"/>
      <c r="DP44" s="188"/>
      <c r="DQ44" s="188"/>
      <c r="DR44" s="188"/>
      <c r="DS44" s="188"/>
      <c r="DT44" s="188"/>
      <c r="DU44" s="188"/>
      <c r="DV44" s="188"/>
      <c r="DW44" s="188"/>
      <c r="DX44" s="188"/>
      <c r="DY44" s="188"/>
      <c r="DZ44" s="188"/>
    </row>
    <row r="45" spans="1:130" s="115" customFormat="1" ht="60.75" customHeight="1" thickBot="1" thickTop="1">
      <c r="A45" s="41" t="str">
        <f>'IDENTIFICACION DEL RIESGO'!A44</f>
        <v>CA01315-P</v>
      </c>
      <c r="B45" s="41" t="str">
        <f>'IDENTIFICACION DEL RIESGO'!B44</f>
        <v>GESTION DE BIENES TRANSFERIDOS</v>
      </c>
      <c r="C45" s="42" t="str">
        <f>'IDENTIFICACION DEL RIESGO'!D44</f>
        <v>QUE NO SE TOMEN LAS ACCIONES DE MEJORA EN EL CUMPLIMIENTO DEL OBJETIVO DEL PROCESO </v>
      </c>
      <c r="D45" s="139">
        <v>3</v>
      </c>
      <c r="E45" s="139">
        <v>2</v>
      </c>
      <c r="F45" s="139" t="s">
        <v>16</v>
      </c>
      <c r="G45" s="139" t="s">
        <v>90</v>
      </c>
      <c r="H45" s="184" t="str">
        <f t="shared" si="3"/>
        <v>ZONA DE RIESGO MODERADA</v>
      </c>
      <c r="I45" s="177" t="str">
        <f t="shared" si="4"/>
        <v>Asumir el Riesgo, Reducir el Riesgo</v>
      </c>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88"/>
      <c r="AY45" s="188"/>
      <c r="AZ45" s="188"/>
      <c r="BA45" s="188"/>
      <c r="BB45" s="188"/>
      <c r="BC45" s="188"/>
      <c r="BD45" s="188"/>
      <c r="BE45" s="188"/>
      <c r="BF45" s="188"/>
      <c r="BG45" s="188"/>
      <c r="BH45" s="188"/>
      <c r="BI45" s="188"/>
      <c r="BJ45" s="188"/>
      <c r="BK45" s="188"/>
      <c r="BL45" s="188"/>
      <c r="BM45" s="188"/>
      <c r="BN45" s="188"/>
      <c r="BO45" s="188"/>
      <c r="BP45" s="188"/>
      <c r="BQ45" s="188"/>
      <c r="BR45" s="188"/>
      <c r="BS45" s="188"/>
      <c r="BT45" s="188"/>
      <c r="BU45" s="188"/>
      <c r="BV45" s="188"/>
      <c r="BW45" s="188"/>
      <c r="BX45" s="188"/>
      <c r="BY45" s="188"/>
      <c r="BZ45" s="188"/>
      <c r="CA45" s="188"/>
      <c r="CB45" s="188"/>
      <c r="CC45" s="188"/>
      <c r="CD45" s="188"/>
      <c r="CE45" s="188"/>
      <c r="CF45" s="188"/>
      <c r="CG45" s="188"/>
      <c r="CH45" s="188"/>
      <c r="CI45" s="188"/>
      <c r="CJ45" s="188"/>
      <c r="CK45" s="188"/>
      <c r="CL45" s="188"/>
      <c r="CM45" s="188"/>
      <c r="CN45" s="188"/>
      <c r="CO45" s="188"/>
      <c r="CP45" s="188"/>
      <c r="CQ45" s="188"/>
      <c r="CR45" s="188"/>
      <c r="CS45" s="188"/>
      <c r="CT45" s="188"/>
      <c r="CU45" s="188"/>
      <c r="CV45" s="188"/>
      <c r="CW45" s="188"/>
      <c r="CX45" s="188"/>
      <c r="CY45" s="188"/>
      <c r="CZ45" s="188"/>
      <c r="DA45" s="188"/>
      <c r="DB45" s="188"/>
      <c r="DC45" s="188"/>
      <c r="DD45" s="188"/>
      <c r="DE45" s="188"/>
      <c r="DF45" s="188"/>
      <c r="DG45" s="188"/>
      <c r="DH45" s="188"/>
      <c r="DI45" s="188"/>
      <c r="DJ45" s="188"/>
      <c r="DK45" s="188"/>
      <c r="DL45" s="188"/>
      <c r="DM45" s="188"/>
      <c r="DN45" s="188"/>
      <c r="DO45" s="188"/>
      <c r="DP45" s="188"/>
      <c r="DQ45" s="188"/>
      <c r="DR45" s="188"/>
      <c r="DS45" s="188"/>
      <c r="DT45" s="188"/>
      <c r="DU45" s="188"/>
      <c r="DV45" s="188"/>
      <c r="DW45" s="188"/>
      <c r="DX45" s="188"/>
      <c r="DY45" s="188"/>
      <c r="DZ45" s="188"/>
    </row>
    <row r="46" spans="1:130" s="115" customFormat="1" ht="60.75" customHeight="1" thickBot="1" thickTop="1">
      <c r="A46" s="41" t="str">
        <f>'IDENTIFICACION DEL RIESGO'!A45</f>
        <v>CA01817-P</v>
      </c>
      <c r="B46" s="41" t="str">
        <f>'IDENTIFICACION DEL RIESGO'!B45</f>
        <v>GESTION DE BIENES TRANSFERIDOS</v>
      </c>
      <c r="C46" s="42" t="str">
        <f>'IDENTIFICACION DEL RIESGO'!D45</f>
        <v>QUE NO SE DE UN CORRECTO FUNCIONAMIENTO DEL SISTEMA DE GESTIÓN </v>
      </c>
      <c r="D46" s="139">
        <v>3</v>
      </c>
      <c r="E46" s="139">
        <v>3</v>
      </c>
      <c r="F46" s="139" t="s">
        <v>17</v>
      </c>
      <c r="G46" s="139"/>
      <c r="H46" s="184" t="str">
        <f t="shared" si="3"/>
        <v>ZONA DE RIESGO ALTA</v>
      </c>
      <c r="I46" s="177" t="str">
        <f t="shared" si="4"/>
        <v>Reducir el Riesgo, Evitar, Compartir o Transferir el Riesgo</v>
      </c>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c r="AY46" s="188"/>
      <c r="AZ46" s="188"/>
      <c r="BA46" s="188"/>
      <c r="BB46" s="188"/>
      <c r="BC46" s="188"/>
      <c r="BD46" s="188"/>
      <c r="BE46" s="188"/>
      <c r="BF46" s="188"/>
      <c r="BG46" s="188"/>
      <c r="BH46" s="188"/>
      <c r="BI46" s="188"/>
      <c r="BJ46" s="188"/>
      <c r="BK46" s="188"/>
      <c r="BL46" s="188"/>
      <c r="BM46" s="188"/>
      <c r="BN46" s="188"/>
      <c r="BO46" s="188"/>
      <c r="BP46" s="188"/>
      <c r="BQ46" s="188"/>
      <c r="BR46" s="188"/>
      <c r="BS46" s="188"/>
      <c r="BT46" s="188"/>
      <c r="BU46" s="188"/>
      <c r="BV46" s="188"/>
      <c r="BW46" s="188"/>
      <c r="BX46" s="188"/>
      <c r="BY46" s="188"/>
      <c r="BZ46" s="188"/>
      <c r="CA46" s="188"/>
      <c r="CB46" s="188"/>
      <c r="CC46" s="188"/>
      <c r="CD46" s="188"/>
      <c r="CE46" s="188"/>
      <c r="CF46" s="188"/>
      <c r="CG46" s="188"/>
      <c r="CH46" s="188"/>
      <c r="CI46" s="188"/>
      <c r="CJ46" s="188"/>
      <c r="CK46" s="188"/>
      <c r="CL46" s="188"/>
      <c r="CM46" s="188"/>
      <c r="CN46" s="188"/>
      <c r="CO46" s="188"/>
      <c r="CP46" s="188"/>
      <c r="CQ46" s="188"/>
      <c r="CR46" s="188"/>
      <c r="CS46" s="188"/>
      <c r="CT46" s="188"/>
      <c r="CU46" s="188"/>
      <c r="CV46" s="188"/>
      <c r="CW46" s="188"/>
      <c r="CX46" s="188"/>
      <c r="CY46" s="188"/>
      <c r="CZ46" s="188"/>
      <c r="DA46" s="188"/>
      <c r="DB46" s="188"/>
      <c r="DC46" s="188"/>
      <c r="DD46" s="188"/>
      <c r="DE46" s="188"/>
      <c r="DF46" s="188"/>
      <c r="DG46" s="188"/>
      <c r="DH46" s="188"/>
      <c r="DI46" s="188"/>
      <c r="DJ46" s="188"/>
      <c r="DK46" s="188"/>
      <c r="DL46" s="188"/>
      <c r="DM46" s="188"/>
      <c r="DN46" s="188"/>
      <c r="DO46" s="188"/>
      <c r="DP46" s="188"/>
      <c r="DQ46" s="188"/>
      <c r="DR46" s="188"/>
      <c r="DS46" s="188"/>
      <c r="DT46" s="188"/>
      <c r="DU46" s="188"/>
      <c r="DV46" s="188"/>
      <c r="DW46" s="188"/>
      <c r="DX46" s="188"/>
      <c r="DY46" s="188"/>
      <c r="DZ46" s="188"/>
    </row>
    <row r="47" spans="1:130" s="152" customFormat="1" ht="60.75" customHeight="1" thickBot="1" thickTop="1">
      <c r="A47" s="263" t="str">
        <f>'IDENTIFICACION DEL RIESGO'!A46</f>
        <v>CI02117-P</v>
      </c>
      <c r="B47" s="263" t="str">
        <f>'IDENTIFICACION DEL RIESGO'!B46</f>
        <v>GESTION DE PRESTACIONES ECONOMICAS</v>
      </c>
      <c r="C47" s="264" t="str">
        <f>'IDENTIFICACION DEL RIESGO'!D46</f>
        <v>QUE NO SE ESTABLEZCAN LOS RIESGOS INHERENTES AL PROCESO </v>
      </c>
      <c r="D47" s="261">
        <v>3</v>
      </c>
      <c r="E47" s="261">
        <v>2</v>
      </c>
      <c r="F47" s="261" t="s">
        <v>397</v>
      </c>
      <c r="G47" s="261" t="s">
        <v>398</v>
      </c>
      <c r="H47" s="262" t="str">
        <f t="shared" si="3"/>
        <v>ZONA DE RIESGO MODERADA</v>
      </c>
      <c r="I47" s="265" t="str">
        <f t="shared" si="4"/>
        <v>Asumir el Riesgo, Reducir el Riesgo</v>
      </c>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88"/>
      <c r="BC47" s="188"/>
      <c r="BD47" s="188"/>
      <c r="BE47" s="188"/>
      <c r="BF47" s="188"/>
      <c r="BG47" s="188"/>
      <c r="BH47" s="188"/>
      <c r="BI47" s="188"/>
      <c r="BJ47" s="188"/>
      <c r="BK47" s="188"/>
      <c r="BL47" s="188"/>
      <c r="BM47" s="188"/>
      <c r="BN47" s="188"/>
      <c r="BO47" s="188"/>
      <c r="BP47" s="188"/>
      <c r="BQ47" s="188"/>
      <c r="BR47" s="188"/>
      <c r="BS47" s="188"/>
      <c r="BT47" s="188"/>
      <c r="BU47" s="188"/>
      <c r="BV47" s="188"/>
      <c r="BW47" s="188"/>
      <c r="BX47" s="188"/>
      <c r="BY47" s="188"/>
      <c r="BZ47" s="188"/>
      <c r="CA47" s="188"/>
      <c r="CB47" s="188"/>
      <c r="CC47" s="188"/>
      <c r="CD47" s="188"/>
      <c r="CE47" s="188"/>
      <c r="CF47" s="188"/>
      <c r="CG47" s="188"/>
      <c r="CH47" s="188"/>
      <c r="CI47" s="188"/>
      <c r="CJ47" s="188"/>
      <c r="CK47" s="188"/>
      <c r="CL47" s="188"/>
      <c r="CM47" s="188"/>
      <c r="CN47" s="188"/>
      <c r="CO47" s="188"/>
      <c r="CP47" s="188"/>
      <c r="CQ47" s="188"/>
      <c r="CR47" s="188"/>
      <c r="CS47" s="188"/>
      <c r="CT47" s="188"/>
      <c r="CU47" s="188"/>
      <c r="CV47" s="188"/>
      <c r="CW47" s="188"/>
      <c r="CX47" s="188"/>
      <c r="CY47" s="188"/>
      <c r="CZ47" s="188"/>
      <c r="DA47" s="188"/>
      <c r="DB47" s="188"/>
      <c r="DC47" s="188"/>
      <c r="DD47" s="188"/>
      <c r="DE47" s="188"/>
      <c r="DF47" s="188"/>
      <c r="DG47" s="188"/>
      <c r="DH47" s="188"/>
      <c r="DI47" s="188"/>
      <c r="DJ47" s="188"/>
      <c r="DK47" s="188"/>
      <c r="DL47" s="188"/>
      <c r="DM47" s="188"/>
      <c r="DN47" s="188"/>
      <c r="DO47" s="188"/>
      <c r="DP47" s="188"/>
      <c r="DQ47" s="188"/>
      <c r="DR47" s="188"/>
      <c r="DS47" s="188"/>
      <c r="DT47" s="188"/>
      <c r="DU47" s="188"/>
      <c r="DV47" s="188"/>
      <c r="DW47" s="188"/>
      <c r="DX47" s="188"/>
      <c r="DY47" s="188"/>
      <c r="DZ47" s="188"/>
    </row>
    <row r="48" spans="1:130" s="29" customFormat="1" ht="108.75" customHeight="1" thickBot="1" thickTop="1">
      <c r="A48" s="30" t="str">
        <f>'IDENTIFICACION DEL RIESGO'!A47</f>
        <v>CI00717-P</v>
      </c>
      <c r="B48" s="30" t="str">
        <f>'IDENTIFICACION DEL RIESGO'!B47</f>
        <v>ASISTENCIA JURIDICA </v>
      </c>
      <c r="C48" s="26" t="str">
        <f>'IDENTIFICACION DEL RIESGO'!D47</f>
        <v>QUE NO SE PUEDA VERIFICAR LAS EVIDENCIAS EN LA AUDITORIA POR PARTE DE LA OFICINA DE  CONTROL INTRERNO Y CONLLEVE A UNA NO CONFORMIDAD DEL PROCESO ASISTENCIA JURIDICA </v>
      </c>
      <c r="D48" s="169">
        <v>3</v>
      </c>
      <c r="E48" s="169">
        <v>3</v>
      </c>
      <c r="F48" s="169" t="s">
        <v>17</v>
      </c>
      <c r="G48" s="169"/>
      <c r="H48" s="186" t="str">
        <f t="shared" si="3"/>
        <v>ZONA DE RIESGO ALTA</v>
      </c>
      <c r="I48" s="173" t="str">
        <f t="shared" si="4"/>
        <v>Reducir el Riesgo, Evitar, Compartir o Transferir el Riesgo</v>
      </c>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8"/>
      <c r="BQ48" s="188"/>
      <c r="BR48" s="188"/>
      <c r="BS48" s="188"/>
      <c r="BT48" s="188"/>
      <c r="BU48" s="188"/>
      <c r="BV48" s="188"/>
      <c r="BW48" s="188"/>
      <c r="BX48" s="188"/>
      <c r="BY48" s="188"/>
      <c r="BZ48" s="188"/>
      <c r="CA48" s="188"/>
      <c r="CB48" s="188"/>
      <c r="CC48" s="188"/>
      <c r="CD48" s="188"/>
      <c r="CE48" s="188"/>
      <c r="CF48" s="188"/>
      <c r="CG48" s="188"/>
      <c r="CH48" s="188"/>
      <c r="CI48" s="188"/>
      <c r="CJ48" s="188"/>
      <c r="CK48" s="188"/>
      <c r="CL48" s="188"/>
      <c r="CM48" s="188"/>
      <c r="CN48" s="188"/>
      <c r="CO48" s="188"/>
      <c r="CP48" s="188"/>
      <c r="CQ48" s="188"/>
      <c r="CR48" s="188"/>
      <c r="CS48" s="188"/>
      <c r="CT48" s="188"/>
      <c r="CU48" s="188"/>
      <c r="CV48" s="188"/>
      <c r="CW48" s="188"/>
      <c r="CX48" s="188"/>
      <c r="CY48" s="188"/>
      <c r="CZ48" s="188"/>
      <c r="DA48" s="188"/>
      <c r="DB48" s="188"/>
      <c r="DC48" s="188"/>
      <c r="DD48" s="188"/>
      <c r="DE48" s="188"/>
      <c r="DF48" s="188"/>
      <c r="DG48" s="188"/>
      <c r="DH48" s="188"/>
      <c r="DI48" s="188"/>
      <c r="DJ48" s="188"/>
      <c r="DK48" s="188"/>
      <c r="DL48" s="188"/>
      <c r="DM48" s="188"/>
      <c r="DN48" s="188"/>
      <c r="DO48" s="188"/>
      <c r="DP48" s="188"/>
      <c r="DQ48" s="188"/>
      <c r="DR48" s="188"/>
      <c r="DS48" s="188"/>
      <c r="DT48" s="188"/>
      <c r="DU48" s="188"/>
      <c r="DV48" s="188"/>
      <c r="DW48" s="188"/>
      <c r="DX48" s="188"/>
      <c r="DY48" s="188"/>
      <c r="DZ48" s="188"/>
    </row>
    <row r="49" spans="1:130" s="29" customFormat="1" ht="108.75" customHeight="1" thickBot="1" thickTop="1">
      <c r="A49" s="153" t="str">
        <f>'IDENTIFICACION DEL RIESGO'!A48</f>
        <v>CA1217-P</v>
      </c>
      <c r="B49" s="153" t="str">
        <f>'IDENTIFICACION DEL RIESGO'!B48</f>
        <v>SEGUIMIENTO Y EVALUACION INDEPENDIENTE </v>
      </c>
      <c r="C49" s="170" t="str">
        <f>'IDENTIFICACION DEL RIESGO'!D48</f>
        <v>NO CUMPLIMIENTO DEL QUE HACER DEL PROCESO Y OFICINA DE CONTROL INTERNO  </v>
      </c>
      <c r="D49" s="154">
        <v>4</v>
      </c>
      <c r="E49" s="154">
        <v>4</v>
      </c>
      <c r="F49" s="154" t="s">
        <v>19</v>
      </c>
      <c r="G49" s="154" t="s">
        <v>441</v>
      </c>
      <c r="H49" s="185" t="str">
        <f t="shared" si="3"/>
        <v>ZONA DE RIESGO EXTREMA</v>
      </c>
      <c r="I49" s="247" t="str">
        <f t="shared" si="4"/>
        <v>Reducir el Riesgo, Evitar, Compartir o Transferir el Riesgo</v>
      </c>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8"/>
      <c r="BR49" s="188"/>
      <c r="BS49" s="188"/>
      <c r="BT49" s="188"/>
      <c r="BU49" s="188"/>
      <c r="BV49" s="188"/>
      <c r="BW49" s="188"/>
      <c r="BX49" s="188"/>
      <c r="BY49" s="188"/>
      <c r="BZ49" s="188"/>
      <c r="CA49" s="188"/>
      <c r="CB49" s="188"/>
      <c r="CC49" s="188"/>
      <c r="CD49" s="188"/>
      <c r="CE49" s="188"/>
      <c r="CF49" s="188"/>
      <c r="CG49" s="188"/>
      <c r="CH49" s="188"/>
      <c r="CI49" s="188"/>
      <c r="CJ49" s="188"/>
      <c r="CK49" s="188"/>
      <c r="CL49" s="188"/>
      <c r="CM49" s="188"/>
      <c r="CN49" s="188"/>
      <c r="CO49" s="188"/>
      <c r="CP49" s="188"/>
      <c r="CQ49" s="188"/>
      <c r="CR49" s="188"/>
      <c r="CS49" s="188"/>
      <c r="CT49" s="188"/>
      <c r="CU49" s="188"/>
      <c r="CV49" s="188"/>
      <c r="CW49" s="188"/>
      <c r="CX49" s="188"/>
      <c r="CY49" s="188"/>
      <c r="CZ49" s="188"/>
      <c r="DA49" s="188"/>
      <c r="DB49" s="188"/>
      <c r="DC49" s="188"/>
      <c r="DD49" s="188"/>
      <c r="DE49" s="188"/>
      <c r="DF49" s="188"/>
      <c r="DG49" s="188"/>
      <c r="DH49" s="188"/>
      <c r="DI49" s="188"/>
      <c r="DJ49" s="188"/>
      <c r="DK49" s="188"/>
      <c r="DL49" s="188"/>
      <c r="DM49" s="188"/>
      <c r="DN49" s="188"/>
      <c r="DO49" s="188"/>
      <c r="DP49" s="188"/>
      <c r="DQ49" s="188"/>
      <c r="DR49" s="188"/>
      <c r="DS49" s="188"/>
      <c r="DT49" s="188"/>
      <c r="DU49" s="188"/>
      <c r="DV49" s="188"/>
      <c r="DW49" s="188"/>
      <c r="DX49" s="188"/>
      <c r="DY49" s="188"/>
      <c r="DZ49" s="188"/>
    </row>
    <row r="50" spans="1:130" s="29" customFormat="1" ht="108.75" customHeight="1" thickBot="1" thickTop="1">
      <c r="A50" s="153" t="str">
        <f>'IDENTIFICACION DEL RIESGO'!A49</f>
        <v>CA1417-P</v>
      </c>
      <c r="B50" s="153" t="str">
        <f>'IDENTIFICACION DEL RIESGO'!B49</f>
        <v>SEGUIMIENTO Y EVALUACION INDEPENDIENTE </v>
      </c>
      <c r="C50" s="170" t="str">
        <f>'IDENTIFICACION DEL RIESGO'!D49</f>
        <v>INCUMPLIMIENTO A LA NORMAS DE GESTIÓN DOCUMENTAL  </v>
      </c>
      <c r="D50" s="154">
        <v>3</v>
      </c>
      <c r="E50" s="154">
        <v>3</v>
      </c>
      <c r="F50" s="154" t="s">
        <v>17</v>
      </c>
      <c r="G50" s="154" t="s">
        <v>188</v>
      </c>
      <c r="H50" s="185" t="str">
        <f t="shared" si="3"/>
        <v>ZONA DE RIESGO ALTA</v>
      </c>
      <c r="I50" s="247" t="str">
        <f t="shared" si="4"/>
        <v>Reducir el Riesgo, Evitar, Compartir o Transferir el Riesgo</v>
      </c>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8"/>
      <c r="BR50" s="188"/>
      <c r="BS50" s="188"/>
      <c r="BT50" s="188"/>
      <c r="BU50" s="188"/>
      <c r="BV50" s="188"/>
      <c r="BW50" s="188"/>
      <c r="BX50" s="188"/>
      <c r="BY50" s="188"/>
      <c r="BZ50" s="188"/>
      <c r="CA50" s="188"/>
      <c r="CB50" s="188"/>
      <c r="CC50" s="188"/>
      <c r="CD50" s="188"/>
      <c r="CE50" s="188"/>
      <c r="CF50" s="188"/>
      <c r="CG50" s="188"/>
      <c r="CH50" s="188"/>
      <c r="CI50" s="188"/>
      <c r="CJ50" s="188"/>
      <c r="CK50" s="188"/>
      <c r="CL50" s="188"/>
      <c r="CM50" s="188"/>
      <c r="CN50" s="188"/>
      <c r="CO50" s="188"/>
      <c r="CP50" s="188"/>
      <c r="CQ50" s="188"/>
      <c r="CR50" s="188"/>
      <c r="CS50" s="188"/>
      <c r="CT50" s="188"/>
      <c r="CU50" s="188"/>
      <c r="CV50" s="188"/>
      <c r="CW50" s="188"/>
      <c r="CX50" s="188"/>
      <c r="CY50" s="188"/>
      <c r="CZ50" s="188"/>
      <c r="DA50" s="188"/>
      <c r="DB50" s="188"/>
      <c r="DC50" s="188"/>
      <c r="DD50" s="188"/>
      <c r="DE50" s="188"/>
      <c r="DF50" s="188"/>
      <c r="DG50" s="188"/>
      <c r="DH50" s="188"/>
      <c r="DI50" s="188"/>
      <c r="DJ50" s="188"/>
      <c r="DK50" s="188"/>
      <c r="DL50" s="188"/>
      <c r="DM50" s="188"/>
      <c r="DN50" s="188"/>
      <c r="DO50" s="188"/>
      <c r="DP50" s="188"/>
      <c r="DQ50" s="188"/>
      <c r="DR50" s="188"/>
      <c r="DS50" s="188"/>
      <c r="DT50" s="188"/>
      <c r="DU50" s="188"/>
      <c r="DV50" s="188"/>
      <c r="DW50" s="188"/>
      <c r="DX50" s="188"/>
      <c r="DY50" s="188"/>
      <c r="DZ50" s="188"/>
    </row>
    <row r="51" spans="1:130" s="29" customFormat="1" ht="108.75" customHeight="1" thickBot="1" thickTop="1">
      <c r="A51" s="153" t="str">
        <f>'IDENTIFICACION DEL RIESGO'!A50</f>
        <v>CA1517-P</v>
      </c>
      <c r="B51" s="153" t="str">
        <f>'IDENTIFICACION DEL RIESGO'!B50</f>
        <v>SEGUIMIENTO Y EVALUACION INDEPENDIENTE </v>
      </c>
      <c r="C51" s="170" t="str">
        <f>'IDENTIFICACION DEL RIESGO'!D50</f>
        <v>INCUMPLIMIENTO A LA NORMAS DE GESTIÓN DOCUMENTAL  </v>
      </c>
      <c r="D51" s="154">
        <v>3</v>
      </c>
      <c r="E51" s="154">
        <v>3</v>
      </c>
      <c r="F51" s="154" t="s">
        <v>17</v>
      </c>
      <c r="G51" s="154" t="s">
        <v>188</v>
      </c>
      <c r="H51" s="185" t="str">
        <f>IF(F51="B",$J$1,IF(F51="M",$K$1,IF(F51="A",$L$1,IF(F51="E",$M$1,"0"))))</f>
        <v>ZONA DE RIESGO ALTA</v>
      </c>
      <c r="I51" s="247" t="str">
        <f t="shared" si="4"/>
        <v>Reducir el Riesgo, Evitar, Compartir o Transferir el Riesgo</v>
      </c>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8"/>
      <c r="BR51" s="188"/>
      <c r="BS51" s="188"/>
      <c r="BT51" s="188"/>
      <c r="BU51" s="188"/>
      <c r="BV51" s="188"/>
      <c r="BW51" s="188"/>
      <c r="BX51" s="188"/>
      <c r="BY51" s="188"/>
      <c r="BZ51" s="188"/>
      <c r="CA51" s="188"/>
      <c r="CB51" s="188"/>
      <c r="CC51" s="188"/>
      <c r="CD51" s="188"/>
      <c r="CE51" s="188"/>
      <c r="CF51" s="188"/>
      <c r="CG51" s="188"/>
      <c r="CH51" s="188"/>
      <c r="CI51" s="188"/>
      <c r="CJ51" s="188"/>
      <c r="CK51" s="188"/>
      <c r="CL51" s="188"/>
      <c r="CM51" s="188"/>
      <c r="CN51" s="188"/>
      <c r="CO51" s="188"/>
      <c r="CP51" s="188"/>
      <c r="CQ51" s="188"/>
      <c r="CR51" s="188"/>
      <c r="CS51" s="188"/>
      <c r="CT51" s="188"/>
      <c r="CU51" s="188"/>
      <c r="CV51" s="188"/>
      <c r="CW51" s="188"/>
      <c r="CX51" s="188"/>
      <c r="CY51" s="188"/>
      <c r="CZ51" s="188"/>
      <c r="DA51" s="188"/>
      <c r="DB51" s="188"/>
      <c r="DC51" s="188"/>
      <c r="DD51" s="188"/>
      <c r="DE51" s="188"/>
      <c r="DF51" s="188"/>
      <c r="DG51" s="188"/>
      <c r="DH51" s="188"/>
      <c r="DI51" s="188"/>
      <c r="DJ51" s="188"/>
      <c r="DK51" s="188"/>
      <c r="DL51" s="188"/>
      <c r="DM51" s="188"/>
      <c r="DN51" s="188"/>
      <c r="DO51" s="188"/>
      <c r="DP51" s="188"/>
      <c r="DQ51" s="188"/>
      <c r="DR51" s="188"/>
      <c r="DS51" s="188"/>
      <c r="DT51" s="188"/>
      <c r="DU51" s="188"/>
      <c r="DV51" s="188"/>
      <c r="DW51" s="188"/>
      <c r="DX51" s="188"/>
      <c r="DY51" s="188"/>
      <c r="DZ51" s="188"/>
    </row>
    <row r="52" spans="1:130" s="29" customFormat="1" ht="108.75" customHeight="1" thickBot="1" thickTop="1">
      <c r="A52" s="153" t="str">
        <f>'IDENTIFICACION DEL RIESGO'!A51</f>
        <v>CA1617-P</v>
      </c>
      <c r="B52" s="153" t="str">
        <f>'IDENTIFICACION DEL RIESGO'!B51</f>
        <v>SEGUIMIENTO Y EVALUACION INDEPENDIENTE </v>
      </c>
      <c r="C52" s="170" t="str">
        <f>'IDENTIFICACION DEL RIESGO'!D51</f>
        <v>INCUMPLIMIENTO A LA NORMA  NTCGP:1000-2009 e ISO -9001-2008.</v>
      </c>
      <c r="D52" s="154">
        <v>3</v>
      </c>
      <c r="E52" s="154">
        <v>3</v>
      </c>
      <c r="F52" s="154" t="s">
        <v>17</v>
      </c>
      <c r="G52" s="154" t="s">
        <v>188</v>
      </c>
      <c r="H52" s="185" t="str">
        <f>IF(F52="B",$J$1,IF(F52="M",$K$1,IF(F52="A",$L$1,IF(F52="E",$M$1,"0"))))</f>
        <v>ZONA DE RIESGO ALTA</v>
      </c>
      <c r="I52" s="247" t="str">
        <f t="shared" si="4"/>
        <v>Reducir el Riesgo, Evitar, Compartir o Transferir el Riesgo</v>
      </c>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8"/>
      <c r="BR52" s="188"/>
      <c r="BS52" s="188"/>
      <c r="BT52" s="188"/>
      <c r="BU52" s="188"/>
      <c r="BV52" s="188"/>
      <c r="BW52" s="188"/>
      <c r="BX52" s="188"/>
      <c r="BY52" s="188"/>
      <c r="BZ52" s="188"/>
      <c r="CA52" s="188"/>
      <c r="CB52" s="188"/>
      <c r="CC52" s="188"/>
      <c r="CD52" s="188"/>
      <c r="CE52" s="188"/>
      <c r="CF52" s="188"/>
      <c r="CG52" s="188"/>
      <c r="CH52" s="188"/>
      <c r="CI52" s="188"/>
      <c r="CJ52" s="188"/>
      <c r="CK52" s="188"/>
      <c r="CL52" s="188"/>
      <c r="CM52" s="188"/>
      <c r="CN52" s="188"/>
      <c r="CO52" s="188"/>
      <c r="CP52" s="188"/>
      <c r="CQ52" s="188"/>
      <c r="CR52" s="188"/>
      <c r="CS52" s="188"/>
      <c r="CT52" s="188"/>
      <c r="CU52" s="188"/>
      <c r="CV52" s="188"/>
      <c r="CW52" s="188"/>
      <c r="CX52" s="188"/>
      <c r="CY52" s="188"/>
      <c r="CZ52" s="188"/>
      <c r="DA52" s="188"/>
      <c r="DB52" s="188"/>
      <c r="DC52" s="188"/>
      <c r="DD52" s="188"/>
      <c r="DE52" s="188"/>
      <c r="DF52" s="188"/>
      <c r="DG52" s="188"/>
      <c r="DH52" s="188"/>
      <c r="DI52" s="188"/>
      <c r="DJ52" s="188"/>
      <c r="DK52" s="188"/>
      <c r="DL52" s="188"/>
      <c r="DM52" s="188"/>
      <c r="DN52" s="188"/>
      <c r="DO52" s="188"/>
      <c r="DP52" s="188"/>
      <c r="DQ52" s="188"/>
      <c r="DR52" s="188"/>
      <c r="DS52" s="188"/>
      <c r="DT52" s="188"/>
      <c r="DU52" s="188"/>
      <c r="DV52" s="188"/>
      <c r="DW52" s="188"/>
      <c r="DX52" s="188"/>
      <c r="DY52" s="188"/>
      <c r="DZ52" s="188"/>
    </row>
    <row r="53" spans="1:130" s="29" customFormat="1" ht="108.75" customHeight="1" thickBot="1" thickTop="1">
      <c r="A53" s="153" t="str">
        <f>'IDENTIFICACION DEL RIESGO'!A52</f>
        <v>CA1717-P</v>
      </c>
      <c r="B53" s="153" t="str">
        <f>'IDENTIFICACION DEL RIESGO'!B52</f>
        <v>SEGUIMIENTO Y EVALUACION INDEPENDIENTE </v>
      </c>
      <c r="C53" s="170" t="str">
        <f>'IDENTIFICACION DEL RIESGO'!D52</f>
        <v>NO MEDIR LAS ACTIVIDADES DE EFICIENCIA Y EFICACIA DE DESARROLLO DEL PROCESO </v>
      </c>
      <c r="D53" s="154">
        <v>3</v>
      </c>
      <c r="E53" s="154">
        <v>3</v>
      </c>
      <c r="F53" s="154" t="s">
        <v>17</v>
      </c>
      <c r="G53" s="154" t="s">
        <v>188</v>
      </c>
      <c r="H53" s="185" t="str">
        <f>IF(F53="B",$J$1,IF(F53="M",$K$1,IF(F53="A",$L$1,IF(F53="E",$M$1,"0"))))</f>
        <v>ZONA DE RIESGO ALTA</v>
      </c>
      <c r="I53" s="247" t="str">
        <f t="shared" si="4"/>
        <v>Reducir el Riesgo, Evitar, Compartir o Transferir el Riesgo</v>
      </c>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8"/>
      <c r="BR53" s="188"/>
      <c r="BS53" s="188"/>
      <c r="BT53" s="188"/>
      <c r="BU53" s="188"/>
      <c r="BV53" s="188"/>
      <c r="BW53" s="188"/>
      <c r="BX53" s="188"/>
      <c r="BY53" s="188"/>
      <c r="BZ53" s="188"/>
      <c r="CA53" s="188"/>
      <c r="CB53" s="188"/>
      <c r="CC53" s="188"/>
      <c r="CD53" s="188"/>
      <c r="CE53" s="188"/>
      <c r="CF53" s="188"/>
      <c r="CG53" s="188"/>
      <c r="CH53" s="188"/>
      <c r="CI53" s="188"/>
      <c r="CJ53" s="188"/>
      <c r="CK53" s="188"/>
      <c r="CL53" s="188"/>
      <c r="CM53" s="188"/>
      <c r="CN53" s="188"/>
      <c r="CO53" s="188"/>
      <c r="CP53" s="188"/>
      <c r="CQ53" s="188"/>
      <c r="CR53" s="188"/>
      <c r="CS53" s="188"/>
      <c r="CT53" s="188"/>
      <c r="CU53" s="188"/>
      <c r="CV53" s="188"/>
      <c r="CW53" s="188"/>
      <c r="CX53" s="188"/>
      <c r="CY53" s="188"/>
      <c r="CZ53" s="188"/>
      <c r="DA53" s="188"/>
      <c r="DB53" s="188"/>
      <c r="DC53" s="188"/>
      <c r="DD53" s="188"/>
      <c r="DE53" s="188"/>
      <c r="DF53" s="188"/>
      <c r="DG53" s="188"/>
      <c r="DH53" s="188"/>
      <c r="DI53" s="188"/>
      <c r="DJ53" s="188"/>
      <c r="DK53" s="188"/>
      <c r="DL53" s="188"/>
      <c r="DM53" s="188"/>
      <c r="DN53" s="188"/>
      <c r="DO53" s="188"/>
      <c r="DP53" s="188"/>
      <c r="DQ53" s="188"/>
      <c r="DR53" s="188"/>
      <c r="DS53" s="188"/>
      <c r="DT53" s="188"/>
      <c r="DU53" s="188"/>
      <c r="DV53" s="188"/>
      <c r="DW53" s="188"/>
      <c r="DX53" s="188"/>
      <c r="DY53" s="188"/>
      <c r="DZ53" s="188"/>
    </row>
    <row r="54" ht="13.5" thickTop="1"/>
  </sheetData>
  <sheetProtection/>
  <mergeCells count="14">
    <mergeCell ref="H6:H7"/>
    <mergeCell ref="I6:I7"/>
    <mergeCell ref="C1:G1"/>
    <mergeCell ref="H1:I3"/>
    <mergeCell ref="C2:G3"/>
    <mergeCell ref="C4:D4"/>
    <mergeCell ref="E4:G4"/>
    <mergeCell ref="H4:I4"/>
    <mergeCell ref="A1:B4"/>
    <mergeCell ref="A6:A7"/>
    <mergeCell ref="B6:B7"/>
    <mergeCell ref="C6:C7"/>
    <mergeCell ref="D6:E6"/>
    <mergeCell ref="G6:G7"/>
  </mergeCells>
  <conditionalFormatting sqref="H49:I49">
    <cfRule type="containsText" priority="61" dxfId="2" operator="containsText" stopIfTrue="1" text="Zona de Riesgo Extrema">
      <formula>NOT(ISERROR(SEARCH("Zona de Riesgo Extrema",H49)))</formula>
    </cfRule>
    <cfRule type="containsText" priority="62" dxfId="16" operator="containsText" stopIfTrue="1" text="Zona de Riesgo Baja">
      <formula>NOT(ISERROR(SEARCH("Zona de Riesgo Baja",H49)))</formula>
    </cfRule>
    <cfRule type="containsText" priority="63" dxfId="1" operator="containsText" stopIfTrue="1" text="Zona de Riesgo Alta">
      <formula>NOT(ISERROR(SEARCH("Zona de Riesgo Alta",H49)))</formula>
    </cfRule>
    <cfRule type="containsText" priority="64" dxfId="9" operator="containsText" stopIfTrue="1" text="Zona de Riesgo Moderada">
      <formula>NOT(ISERROR(SEARCH("Zona de Riesgo Moderada",H49)))</formula>
    </cfRule>
    <cfRule type="colorScale" priority="65" dxfId="39">
      <colorScale>
        <cfvo type="min" val="0"/>
        <cfvo type="percentile" val="50"/>
        <cfvo type="max"/>
        <color rgb="FFF8696B"/>
        <color rgb="FFFFEB84"/>
        <color rgb="FF63BE7B"/>
      </colorScale>
    </cfRule>
    <cfRule type="containsText" priority="66" dxfId="39" operator="containsText" stopIfTrue="1" text="zona de riesgo alta">
      <formula>NOT(ISERROR(SEARCH("zona de riesgo alta",H49)))</formula>
    </cfRule>
  </conditionalFormatting>
  <conditionalFormatting sqref="H50:I50 H51:H52">
    <cfRule type="containsText" priority="49" dxfId="2" operator="containsText" stopIfTrue="1" text="Zona de Riesgo Extrema">
      <formula>NOT(ISERROR(SEARCH("Zona de Riesgo Extrema",H50)))</formula>
    </cfRule>
    <cfRule type="containsText" priority="50" dxfId="16" operator="containsText" stopIfTrue="1" text="Zona de Riesgo Baja">
      <formula>NOT(ISERROR(SEARCH("Zona de Riesgo Baja",H50)))</formula>
    </cfRule>
    <cfRule type="containsText" priority="51" dxfId="1" operator="containsText" stopIfTrue="1" text="Zona de Riesgo Alta">
      <formula>NOT(ISERROR(SEARCH("Zona de Riesgo Alta",H50)))</formula>
    </cfRule>
    <cfRule type="containsText" priority="52" dxfId="9" operator="containsText" stopIfTrue="1" text="Zona de Riesgo Moderada">
      <formula>NOT(ISERROR(SEARCH("Zona de Riesgo Moderada",H50)))</formula>
    </cfRule>
    <cfRule type="colorScale" priority="53" dxfId="39">
      <colorScale>
        <cfvo type="min" val="0"/>
        <cfvo type="percentile" val="50"/>
        <cfvo type="max"/>
        <color rgb="FFF8696B"/>
        <color rgb="FFFFEB84"/>
        <color rgb="FF63BE7B"/>
      </colorScale>
    </cfRule>
    <cfRule type="containsText" priority="54" dxfId="39" operator="containsText" stopIfTrue="1" text="zona de riesgo alta">
      <formula>NOT(ISERROR(SEARCH("zona de riesgo alta",H50)))</formula>
    </cfRule>
  </conditionalFormatting>
  <conditionalFormatting sqref="H53">
    <cfRule type="containsText" priority="31" dxfId="2" operator="containsText" stopIfTrue="1" text="Zona de Riesgo Extrema">
      <formula>NOT(ISERROR(SEARCH("Zona de Riesgo Extrema",H53)))</formula>
    </cfRule>
    <cfRule type="containsText" priority="32" dxfId="16" operator="containsText" stopIfTrue="1" text="Zona de Riesgo Baja">
      <formula>NOT(ISERROR(SEARCH("Zona de Riesgo Baja",H53)))</formula>
    </cfRule>
    <cfRule type="containsText" priority="33" dxfId="1" operator="containsText" stopIfTrue="1" text="Zona de Riesgo Alta">
      <formula>NOT(ISERROR(SEARCH("Zona de Riesgo Alta",H53)))</formula>
    </cfRule>
    <cfRule type="containsText" priority="34" dxfId="9" operator="containsText" stopIfTrue="1" text="Zona de Riesgo Moderada">
      <formula>NOT(ISERROR(SEARCH("Zona de Riesgo Moderada",H53)))</formula>
    </cfRule>
    <cfRule type="colorScale" priority="35" dxfId="39">
      <colorScale>
        <cfvo type="min" val="0"/>
        <cfvo type="percentile" val="50"/>
        <cfvo type="max"/>
        <color rgb="FFF8696B"/>
        <color rgb="FFFFEB84"/>
        <color rgb="FF63BE7B"/>
      </colorScale>
    </cfRule>
    <cfRule type="containsText" priority="36" dxfId="39" operator="containsText" stopIfTrue="1" text="zona de riesgo alta">
      <formula>NOT(ISERROR(SEARCH("zona de riesgo alta",H53)))</formula>
    </cfRule>
  </conditionalFormatting>
  <conditionalFormatting sqref="I51">
    <cfRule type="containsText" priority="19" dxfId="2" operator="containsText" stopIfTrue="1" text="Zona de Riesgo Extrema">
      <formula>NOT(ISERROR(SEARCH("Zona de Riesgo Extrema",I51)))</formula>
    </cfRule>
    <cfRule type="containsText" priority="20" dxfId="16" operator="containsText" stopIfTrue="1" text="Zona de Riesgo Baja">
      <formula>NOT(ISERROR(SEARCH("Zona de Riesgo Baja",I51)))</formula>
    </cfRule>
    <cfRule type="containsText" priority="21" dxfId="1" operator="containsText" stopIfTrue="1" text="Zona de Riesgo Alta">
      <formula>NOT(ISERROR(SEARCH("Zona de Riesgo Alta",I51)))</formula>
    </cfRule>
    <cfRule type="containsText" priority="22" dxfId="9" operator="containsText" stopIfTrue="1" text="Zona de Riesgo Moderada">
      <formula>NOT(ISERROR(SEARCH("Zona de Riesgo Moderada",I51)))</formula>
    </cfRule>
    <cfRule type="colorScale" priority="23" dxfId="39">
      <colorScale>
        <cfvo type="min" val="0"/>
        <cfvo type="percentile" val="50"/>
        <cfvo type="max"/>
        <color rgb="FFF8696B"/>
        <color rgb="FFFFEB84"/>
        <color rgb="FF63BE7B"/>
      </colorScale>
    </cfRule>
    <cfRule type="containsText" priority="24" dxfId="39" operator="containsText" stopIfTrue="1" text="zona de riesgo alta">
      <formula>NOT(ISERROR(SEARCH("zona de riesgo alta",I51)))</formula>
    </cfRule>
  </conditionalFormatting>
  <conditionalFormatting sqref="I52">
    <cfRule type="containsText" priority="13" dxfId="2" operator="containsText" stopIfTrue="1" text="Zona de Riesgo Extrema">
      <formula>NOT(ISERROR(SEARCH("Zona de Riesgo Extrema",I52)))</formula>
    </cfRule>
    <cfRule type="containsText" priority="14" dxfId="16" operator="containsText" stopIfTrue="1" text="Zona de Riesgo Baja">
      <formula>NOT(ISERROR(SEARCH("Zona de Riesgo Baja",I52)))</formula>
    </cfRule>
    <cfRule type="containsText" priority="15" dxfId="1" operator="containsText" stopIfTrue="1" text="Zona de Riesgo Alta">
      <formula>NOT(ISERROR(SEARCH("Zona de Riesgo Alta",I52)))</formula>
    </cfRule>
    <cfRule type="containsText" priority="16" dxfId="9" operator="containsText" stopIfTrue="1" text="Zona de Riesgo Moderada">
      <formula>NOT(ISERROR(SEARCH("Zona de Riesgo Moderada",I52)))</formula>
    </cfRule>
    <cfRule type="colorScale" priority="17" dxfId="39">
      <colorScale>
        <cfvo type="min" val="0"/>
        <cfvo type="percentile" val="50"/>
        <cfvo type="max"/>
        <color rgb="FFF8696B"/>
        <color rgb="FFFFEB84"/>
        <color rgb="FF63BE7B"/>
      </colorScale>
    </cfRule>
    <cfRule type="containsText" priority="18" dxfId="39" operator="containsText" stopIfTrue="1" text="zona de riesgo alta">
      <formula>NOT(ISERROR(SEARCH("zona de riesgo alta",I52)))</formula>
    </cfRule>
  </conditionalFormatting>
  <conditionalFormatting sqref="I53">
    <cfRule type="containsText" priority="7" dxfId="2" operator="containsText" stopIfTrue="1" text="Zona de Riesgo Extrema">
      <formula>NOT(ISERROR(SEARCH("Zona de Riesgo Extrema",I53)))</formula>
    </cfRule>
    <cfRule type="containsText" priority="8" dxfId="16" operator="containsText" stopIfTrue="1" text="Zona de Riesgo Baja">
      <formula>NOT(ISERROR(SEARCH("Zona de Riesgo Baja",I53)))</formula>
    </cfRule>
    <cfRule type="containsText" priority="9" dxfId="1" operator="containsText" stopIfTrue="1" text="Zona de Riesgo Alta">
      <formula>NOT(ISERROR(SEARCH("Zona de Riesgo Alta",I53)))</formula>
    </cfRule>
    <cfRule type="containsText" priority="10" dxfId="9" operator="containsText" stopIfTrue="1" text="Zona de Riesgo Moderada">
      <formula>NOT(ISERROR(SEARCH("Zona de Riesgo Moderada",I53)))</formula>
    </cfRule>
    <cfRule type="colorScale" priority="11" dxfId="39">
      <colorScale>
        <cfvo type="min" val="0"/>
        <cfvo type="percentile" val="50"/>
        <cfvo type="max"/>
        <color rgb="FFF8696B"/>
        <color rgb="FFFFEB84"/>
        <color rgb="FF63BE7B"/>
      </colorScale>
    </cfRule>
    <cfRule type="containsText" priority="12" dxfId="39" operator="containsText" stopIfTrue="1" text="zona de riesgo alta">
      <formula>NOT(ISERROR(SEARCH("zona de riesgo alta",I53)))</formula>
    </cfRule>
  </conditionalFormatting>
  <conditionalFormatting sqref="H48:I48 H47 H8:I35 H37:I46">
    <cfRule type="containsText" priority="931" dxfId="2" operator="containsText" stopIfTrue="1" text="Zona de Riesgo Extrema">
      <formula>NOT(ISERROR(SEARCH("Zona de Riesgo Extrema",H8)))</formula>
    </cfRule>
    <cfRule type="containsText" priority="932" dxfId="16" operator="containsText" stopIfTrue="1" text="Zona de Riesgo Baja">
      <formula>NOT(ISERROR(SEARCH("Zona de Riesgo Baja",H8)))</formula>
    </cfRule>
    <cfRule type="containsText" priority="933" dxfId="1" operator="containsText" stopIfTrue="1" text="Zona de Riesgo Alta">
      <formula>NOT(ISERROR(SEARCH("Zona de Riesgo Alta",H8)))</formula>
    </cfRule>
    <cfRule type="containsText" priority="934" dxfId="9" operator="containsText" stopIfTrue="1" text="Zona de Riesgo Moderada">
      <formula>NOT(ISERROR(SEARCH("Zona de Riesgo Moderada",H8)))</formula>
    </cfRule>
    <cfRule type="colorScale" priority="935" dxfId="39">
      <colorScale>
        <cfvo type="min" val="0"/>
        <cfvo type="percentile" val="50"/>
        <cfvo type="max"/>
        <color rgb="FFF8696B"/>
        <color rgb="FFFFEB84"/>
        <color rgb="FF63BE7B"/>
      </colorScale>
    </cfRule>
    <cfRule type="containsText" priority="936" dxfId="39" operator="containsText" stopIfTrue="1" text="zona de riesgo alta">
      <formula>NOT(ISERROR(SEARCH("zona de riesgo alta",H8)))</formula>
    </cfRule>
  </conditionalFormatting>
  <conditionalFormatting sqref="H36:I36">
    <cfRule type="containsText" priority="1" dxfId="2" operator="containsText" stopIfTrue="1" text="Zona de Riesgo Extrema">
      <formula>NOT(ISERROR(SEARCH("Zona de Riesgo Extrema",H36)))</formula>
    </cfRule>
    <cfRule type="containsText" priority="2" dxfId="16" operator="containsText" stopIfTrue="1" text="Zona de Riesgo Baja">
      <formula>NOT(ISERROR(SEARCH("Zona de Riesgo Baja",H36)))</formula>
    </cfRule>
    <cfRule type="containsText" priority="3" dxfId="1" operator="containsText" stopIfTrue="1" text="Zona de Riesgo Alta">
      <formula>NOT(ISERROR(SEARCH("Zona de Riesgo Alta",H36)))</formula>
    </cfRule>
    <cfRule type="containsText" priority="4" dxfId="9" operator="containsText" stopIfTrue="1" text="Zona de Riesgo Moderada">
      <formula>NOT(ISERROR(SEARCH("Zona de Riesgo Moderada",H36)))</formula>
    </cfRule>
    <cfRule type="colorScale" priority="5" dxfId="39">
      <colorScale>
        <cfvo type="min" val="0"/>
        <cfvo type="percentile" val="50"/>
        <cfvo type="max"/>
        <color rgb="FFF8696B"/>
        <color rgb="FFFFEB84"/>
        <color rgb="FF63BE7B"/>
      </colorScale>
    </cfRule>
    <cfRule type="containsText" priority="6" dxfId="39" operator="containsText" stopIfTrue="1" text="zona de riesgo alta">
      <formula>NOT(ISERROR(SEARCH("zona de riesgo alta",H36)))</formula>
    </cfRule>
  </conditionalFormatting>
  <printOptions/>
  <pageMargins left="0.7" right="0.7" top="0.75" bottom="0.75" header="0.3" footer="0.3"/>
  <pageSetup fitToHeight="1" fitToWidth="1" horizontalDpi="600" verticalDpi="600" orientation="landscape" paperSize="14" r:id="rId4"/>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Q53"/>
  <sheetViews>
    <sheetView zoomScalePageLayoutView="0" workbookViewId="0" topLeftCell="B1">
      <pane ySplit="7" topLeftCell="A34" activePane="bottomLeft" state="frozen"/>
      <selection pane="topLeft" activeCell="A1" sqref="A1"/>
      <selection pane="bottomLeft" activeCell="K36" sqref="K36"/>
    </sheetView>
  </sheetViews>
  <sheetFormatPr defaultColWidth="11.421875" defaultRowHeight="12.75"/>
  <cols>
    <col min="1" max="1" width="24.421875" style="15" customWidth="1"/>
    <col min="2" max="2" width="21.8515625" style="7" customWidth="1"/>
    <col min="3" max="3" width="30.421875" style="7" customWidth="1"/>
    <col min="4" max="4" width="16.00390625" style="7" customWidth="1"/>
    <col min="5" max="5" width="11.421875" style="7" customWidth="1"/>
    <col min="6" max="6" width="13.8515625" style="7" customWidth="1"/>
    <col min="7" max="7" width="30.28125" style="7" customWidth="1"/>
    <col min="8" max="8" width="31.7109375" style="7" customWidth="1"/>
    <col min="9" max="9" width="16.7109375" style="7" customWidth="1"/>
    <col min="10" max="10" width="11.421875" style="7" customWidth="1"/>
    <col min="11" max="11" width="13.8515625" style="7" customWidth="1"/>
    <col min="12" max="12" width="20.421875" style="7" customWidth="1"/>
    <col min="13" max="13" width="21.140625" style="7" customWidth="1"/>
    <col min="14" max="14" width="23.140625" style="7" hidden="1" customWidth="1"/>
    <col min="15" max="15" width="13.7109375" style="7" hidden="1" customWidth="1"/>
    <col min="16" max="16" width="13.140625" style="7" hidden="1" customWidth="1"/>
    <col min="17" max="17" width="21.7109375" style="7" hidden="1" customWidth="1"/>
    <col min="18" max="16384" width="11.421875" style="188" customWidth="1"/>
  </cols>
  <sheetData>
    <row r="1" spans="1:17" ht="42" customHeight="1" thickBot="1" thickTop="1">
      <c r="A1" s="408" t="s">
        <v>166</v>
      </c>
      <c r="B1" s="410"/>
      <c r="C1" s="418"/>
      <c r="D1" s="419" t="s">
        <v>0</v>
      </c>
      <c r="E1" s="419"/>
      <c r="F1" s="419"/>
      <c r="G1" s="419"/>
      <c r="H1" s="419"/>
      <c r="I1" s="419"/>
      <c r="J1" s="419"/>
      <c r="K1" s="21"/>
      <c r="L1" s="420"/>
      <c r="M1" s="421"/>
      <c r="N1" s="7" t="s">
        <v>168</v>
      </c>
      <c r="O1" s="20" t="s">
        <v>169</v>
      </c>
      <c r="P1" s="20" t="s">
        <v>170</v>
      </c>
      <c r="Q1" s="24" t="s">
        <v>171</v>
      </c>
    </row>
    <row r="2" spans="1:17" ht="42.75" customHeight="1" thickBot="1" thickTop="1">
      <c r="A2" s="410"/>
      <c r="B2" s="410"/>
      <c r="C2" s="418"/>
      <c r="D2" s="419"/>
      <c r="E2" s="419"/>
      <c r="F2" s="419"/>
      <c r="G2" s="419"/>
      <c r="H2" s="419"/>
      <c r="I2" s="419"/>
      <c r="J2" s="419"/>
      <c r="K2" s="22"/>
      <c r="L2" s="422"/>
      <c r="M2" s="423"/>
      <c r="N2" s="7" t="s">
        <v>132</v>
      </c>
      <c r="O2" s="20" t="s">
        <v>97</v>
      </c>
      <c r="P2" s="20" t="s">
        <v>96</v>
      </c>
      <c r="Q2" s="20" t="s">
        <v>96</v>
      </c>
    </row>
    <row r="3" spans="1:13" ht="24" customHeight="1" thickBot="1" thickTop="1">
      <c r="A3" s="410"/>
      <c r="B3" s="410"/>
      <c r="C3" s="418"/>
      <c r="D3" s="426" t="s">
        <v>39</v>
      </c>
      <c r="E3" s="426"/>
      <c r="F3" s="426"/>
      <c r="G3" s="426"/>
      <c r="H3" s="426"/>
      <c r="I3" s="426"/>
      <c r="J3" s="426"/>
      <c r="K3" s="23"/>
      <c r="L3" s="424"/>
      <c r="M3" s="425"/>
    </row>
    <row r="4" spans="1:13" ht="14.25" hidden="1" thickBot="1" thickTop="1">
      <c r="A4" s="410"/>
      <c r="B4" s="410"/>
      <c r="C4" s="418"/>
      <c r="D4" s="427" t="s">
        <v>40</v>
      </c>
      <c r="E4" s="427"/>
      <c r="F4" s="427"/>
      <c r="G4" s="427"/>
      <c r="H4" s="427" t="s">
        <v>41</v>
      </c>
      <c r="I4" s="427"/>
      <c r="J4" s="427"/>
      <c r="K4" s="17"/>
      <c r="L4" s="427" t="s">
        <v>6</v>
      </c>
      <c r="M4" s="427"/>
    </row>
    <row r="5" ht="14.25" thickBot="1" thickTop="1"/>
    <row r="6" spans="1:13" ht="14.25" thickBot="1" thickTop="1">
      <c r="A6" s="412" t="s">
        <v>165</v>
      </c>
      <c r="B6" s="412" t="s">
        <v>26</v>
      </c>
      <c r="C6" s="412" t="s">
        <v>28</v>
      </c>
      <c r="D6" s="428" t="s">
        <v>35</v>
      </c>
      <c r="E6" s="428"/>
      <c r="F6" s="18"/>
      <c r="G6" s="412" t="s">
        <v>42</v>
      </c>
      <c r="H6" s="412" t="s">
        <v>43</v>
      </c>
      <c r="I6" s="428" t="s">
        <v>44</v>
      </c>
      <c r="J6" s="428"/>
      <c r="K6" s="18"/>
      <c r="L6" s="412" t="s">
        <v>45</v>
      </c>
      <c r="M6" s="412" t="s">
        <v>46</v>
      </c>
    </row>
    <row r="7" spans="1:13" ht="14.25" thickBot="1" thickTop="1">
      <c r="A7" s="412"/>
      <c r="B7" s="412"/>
      <c r="C7" s="412"/>
      <c r="D7" s="8" t="s">
        <v>7</v>
      </c>
      <c r="E7" s="8" t="s">
        <v>8</v>
      </c>
      <c r="F7" s="16" t="s">
        <v>167</v>
      </c>
      <c r="G7" s="412"/>
      <c r="H7" s="412"/>
      <c r="I7" s="8" t="s">
        <v>7</v>
      </c>
      <c r="J7" s="8" t="s">
        <v>8</v>
      </c>
      <c r="K7" s="16" t="s">
        <v>167</v>
      </c>
      <c r="L7" s="412"/>
      <c r="M7" s="412"/>
    </row>
    <row r="8" spans="1:17" ht="67.5" customHeight="1" thickBot="1" thickTop="1">
      <c r="A8" s="69" t="str">
        <f>'ANALISIS DEL RIESGO'!A8</f>
        <v>CI01813-P</v>
      </c>
      <c r="B8" s="69" t="str">
        <f>'ANALISIS DEL RIESGO'!B8</f>
        <v>DIRECCIONAMIENTO ESTRATÉGICO</v>
      </c>
      <c r="C8" s="69" t="str">
        <f>'ANALISIS DEL RIESGO'!C8</f>
        <v>POSIBLE CONSTRUCCIÓN DE LA DOFA DE MANERA INADECUADA</v>
      </c>
      <c r="D8" s="69">
        <f>'ANALISIS DEL RIESGO'!D8</f>
        <v>5</v>
      </c>
      <c r="E8" s="69">
        <f>'ANALISIS DEL RIESGO'!E8</f>
        <v>2</v>
      </c>
      <c r="F8" s="69" t="s">
        <v>17</v>
      </c>
      <c r="G8" s="69" t="str">
        <f aca="true" t="shared" si="0" ref="G8:G26">IF(F8="B",$N$1,IF(F8="M",$O$1,IF(F8="A",$P$1,IF(F8="E",$Q$1,"0"))))</f>
        <v>ZONA DE RIESGO ALTA</v>
      </c>
      <c r="H8" s="69"/>
      <c r="I8" s="69">
        <v>3</v>
      </c>
      <c r="J8" s="69">
        <v>1</v>
      </c>
      <c r="K8" s="69" t="s">
        <v>15</v>
      </c>
      <c r="L8" s="69" t="str">
        <f aca="true" t="shared" si="1" ref="L8:L26">IF(K8="B",$N$1,IF(K8="M",$O$1,IF(K8="A",$P$1,IF(K8="E",$Q$1,"0"))))</f>
        <v>ZONA DE RIESGO BAJA</v>
      </c>
      <c r="M8" s="69" t="str">
        <f aca="true" t="shared" si="2" ref="M8:M47">IF(K8="B",$N$2,IF(K8="M",$O$2,IF(K8="A",$P$2,IF(K8="E",$Q$2,"0"))))</f>
        <v>Asumir el Riesgo</v>
      </c>
      <c r="N8" s="68"/>
      <c r="O8" s="68"/>
      <c r="P8" s="68"/>
      <c r="Q8" s="68"/>
    </row>
    <row r="9" spans="1:17" ht="54" customHeight="1" thickBot="1" thickTop="1">
      <c r="A9" s="69" t="str">
        <f>'ANALISIS DEL RIESGO'!A9</f>
        <v>CA03614-P</v>
      </c>
      <c r="B9" s="69" t="str">
        <f>'ANALISIS DEL RIESGO'!B9</f>
        <v>DIRECCIONAMIENTO ESTRATÉGICO</v>
      </c>
      <c r="C9" s="69" t="str">
        <f>'ANALISIS DEL RIESGO'!C9</f>
        <v>BRINDAR INFORMACIÓN ERRADA DE LA PLANEACIÓN ESTRATÉGICA A LOS FUNCIONARIOS DE LA ENTIDAD</v>
      </c>
      <c r="D9" s="69">
        <f>'ANALISIS DEL RIESGO'!D9</f>
        <v>5</v>
      </c>
      <c r="E9" s="69">
        <f>'ANALISIS DEL RIESGO'!E9</f>
        <v>2</v>
      </c>
      <c r="F9" s="69" t="s">
        <v>17</v>
      </c>
      <c r="G9" s="69" t="str">
        <f t="shared" si="0"/>
        <v>ZONA DE RIESGO ALTA</v>
      </c>
      <c r="H9" s="69"/>
      <c r="I9" s="69">
        <v>5</v>
      </c>
      <c r="J9" s="69">
        <v>2</v>
      </c>
      <c r="K9" s="69" t="s">
        <v>17</v>
      </c>
      <c r="L9" s="69" t="str">
        <f t="shared" si="1"/>
        <v>ZONA DE RIESGO ALTA</v>
      </c>
      <c r="M9" s="69" t="str">
        <f t="shared" si="2"/>
        <v>Reducir el Riesgo, Evitar, Compartir o Transferir el Riesgo</v>
      </c>
      <c r="N9" s="68"/>
      <c r="O9" s="68"/>
      <c r="P9" s="68"/>
      <c r="Q9" s="68"/>
    </row>
    <row r="10" spans="1:17" ht="47.25" customHeight="1" thickBot="1" thickTop="1">
      <c r="A10" s="69" t="str">
        <f>'ANALISIS DEL RIESGO'!A10</f>
        <v>CA07014-P</v>
      </c>
      <c r="B10" s="69" t="str">
        <f>'ANALISIS DEL RIESGO'!B10</f>
        <v>DIRECCIONAMIENTO ESTRATÉGICO</v>
      </c>
      <c r="C10" s="69" t="str">
        <f>'ANALISIS DEL RIESGO'!C10</f>
        <v>INCUMPLIMIENTO DEL DECRETO 943 DE MAYO DE 2014 REFERENTE A LA ACTUALIZACIÓN DEL MECI</v>
      </c>
      <c r="D10" s="69">
        <f>'ANALISIS DEL RIESGO'!D10</f>
        <v>4</v>
      </c>
      <c r="E10" s="69">
        <f>'ANALISIS DEL RIESGO'!E10</f>
        <v>2</v>
      </c>
      <c r="F10" s="69" t="s">
        <v>17</v>
      </c>
      <c r="G10" s="69" t="str">
        <f t="shared" si="0"/>
        <v>ZONA DE RIESGO ALTA</v>
      </c>
      <c r="H10" s="69"/>
      <c r="I10" s="69">
        <v>4</v>
      </c>
      <c r="J10" s="69">
        <v>2</v>
      </c>
      <c r="K10" s="69" t="s">
        <v>17</v>
      </c>
      <c r="L10" s="69" t="str">
        <f t="shared" si="1"/>
        <v>ZONA DE RIESGO ALTA</v>
      </c>
      <c r="M10" s="69" t="str">
        <f t="shared" si="2"/>
        <v>Reducir el Riesgo, Evitar, Compartir o Transferir el Riesgo</v>
      </c>
      <c r="N10" s="68"/>
      <c r="O10" s="68"/>
      <c r="P10" s="68"/>
      <c r="Q10" s="68"/>
    </row>
    <row r="11" spans="1:17" ht="39.75" thickBot="1" thickTop="1">
      <c r="A11" s="69" t="str">
        <f>'ANALISIS DEL RIESGO'!A11</f>
        <v>CA07114-P</v>
      </c>
      <c r="B11" s="69" t="str">
        <f>'ANALISIS DEL RIESGO'!B11</f>
        <v>DIRECCIONAMIENTO ESTRATÉGICO</v>
      </c>
      <c r="C11" s="69" t="str">
        <f>'ANALISIS DEL RIESGO'!C11</f>
        <v>POSIBLES INCUMPLIMIENTOS REFERENTES A LAS ACTIVIDADES QUE DESARROLLA LA OFICINA</v>
      </c>
      <c r="D11" s="69">
        <f>'ANALISIS DEL RIESGO'!D11</f>
        <v>4</v>
      </c>
      <c r="E11" s="69">
        <f>'ANALISIS DEL RIESGO'!E11</f>
        <v>1</v>
      </c>
      <c r="F11" s="69" t="s">
        <v>16</v>
      </c>
      <c r="G11" s="69" t="str">
        <f t="shared" si="0"/>
        <v>ZONA DE RIESGO MODERADA</v>
      </c>
      <c r="H11" s="69"/>
      <c r="I11" s="69">
        <v>3</v>
      </c>
      <c r="J11" s="69">
        <v>1</v>
      </c>
      <c r="K11" s="69" t="s">
        <v>15</v>
      </c>
      <c r="L11" s="69" t="str">
        <f t="shared" si="1"/>
        <v>ZONA DE RIESGO BAJA</v>
      </c>
      <c r="M11" s="69" t="str">
        <f t="shared" si="2"/>
        <v>Asumir el Riesgo</v>
      </c>
      <c r="N11" s="68"/>
      <c r="O11" s="68"/>
      <c r="P11" s="68"/>
      <c r="Q11" s="68"/>
    </row>
    <row r="12" spans="1:17" ht="67.5" customHeight="1" thickBot="1" thickTop="1">
      <c r="A12" s="69" t="str">
        <f>'ANALISIS DEL RIESGO'!A12</f>
        <v>CI03015-P</v>
      </c>
      <c r="B12" s="69" t="str">
        <f>'ANALISIS DEL RIESGO'!B12</f>
        <v>DIRECCIONAMIENTO ESTRATÉGICO</v>
      </c>
      <c r="C12" s="69" t="str">
        <f>'ANALISIS DEL RIESGO'!C12</f>
        <v>POSIBLE INCUMPLIMIENTO DEL NUMERAL 4,2,2  DE LA NORMA MANUAL DE CALIDAD </v>
      </c>
      <c r="D12" s="69">
        <f>'ANALISIS DEL RIESGO'!D12</f>
        <v>4</v>
      </c>
      <c r="E12" s="69">
        <f>'ANALISIS DEL RIESGO'!E12</f>
        <v>3</v>
      </c>
      <c r="F12" s="69" t="s">
        <v>17</v>
      </c>
      <c r="G12" s="69" t="str">
        <f t="shared" si="0"/>
        <v>ZONA DE RIESGO ALTA</v>
      </c>
      <c r="H12" s="69" t="s">
        <v>197</v>
      </c>
      <c r="I12" s="69">
        <v>2</v>
      </c>
      <c r="J12" s="69">
        <v>3</v>
      </c>
      <c r="K12" s="69" t="s">
        <v>16</v>
      </c>
      <c r="L12" s="69" t="str">
        <f t="shared" si="1"/>
        <v>ZONA DE RIESGO MODERADA</v>
      </c>
      <c r="M12" s="69" t="str">
        <f t="shared" si="2"/>
        <v>Asumir el Riesgo, Reducir el Riesgo</v>
      </c>
      <c r="N12" s="68"/>
      <c r="O12" s="68"/>
      <c r="P12" s="68"/>
      <c r="Q12" s="68"/>
    </row>
    <row r="13" spans="1:17" ht="57" customHeight="1" thickBot="1" thickTop="1">
      <c r="A13" s="69" t="str">
        <f>'ANALISIS DEL RIESGO'!A13</f>
        <v>CI03115-P</v>
      </c>
      <c r="B13" s="69" t="str">
        <f>'ANALISIS DEL RIESGO'!B13</f>
        <v>DIRECCIONAMIENTO ESTRATÉGICO</v>
      </c>
      <c r="C13" s="69" t="str">
        <f>'ANALISIS DEL RIESGO'!C13</f>
        <v>posible contruccion de la Matriz del Plan Anticorrupción y sus componentes no acorde a la metodologia actual </v>
      </c>
      <c r="D13" s="69">
        <f>'ANALISIS DEL RIESGO'!D13</f>
        <v>4</v>
      </c>
      <c r="E13" s="69">
        <f>'ANALISIS DEL RIESGO'!E13</f>
        <v>3</v>
      </c>
      <c r="F13" s="69" t="s">
        <v>17</v>
      </c>
      <c r="G13" s="69" t="str">
        <f t="shared" si="0"/>
        <v>ZONA DE RIESGO ALTA</v>
      </c>
      <c r="H13" s="69"/>
      <c r="I13" s="69">
        <v>3</v>
      </c>
      <c r="J13" s="69">
        <v>2</v>
      </c>
      <c r="K13" s="69" t="s">
        <v>16</v>
      </c>
      <c r="L13" s="69" t="str">
        <f t="shared" si="1"/>
        <v>ZONA DE RIESGO MODERADA</v>
      </c>
      <c r="M13" s="69" t="str">
        <f t="shared" si="2"/>
        <v>Asumir el Riesgo, Reducir el Riesgo</v>
      </c>
      <c r="N13" s="68"/>
      <c r="O13" s="68"/>
      <c r="P13" s="68"/>
      <c r="Q13" s="68"/>
    </row>
    <row r="14" spans="1:17" ht="51" customHeight="1" thickBot="1" thickTop="1">
      <c r="A14" s="69" t="str">
        <f>'ANALISIS DEL RIESGO'!A14</f>
        <v>CA00317-P</v>
      </c>
      <c r="B14" s="69" t="str">
        <f>'ANALISIS DEL RIESGO'!B14</f>
        <v>DIRECCIONAMIENTO ESTRATÉGICO</v>
      </c>
      <c r="C14" s="69" t="str">
        <f>'ANALISIS DEL RIESGO'!C14</f>
        <v>NO CONTAR CON LOS INSUMOS COMPLETOS PARA CONSOLIDAR EL INFORME EJECUTIVO DE REVISIÓN POR LA DRECCIÓN </v>
      </c>
      <c r="D14" s="69">
        <f>'ANALISIS DEL RIESGO'!D14</f>
        <v>3</v>
      </c>
      <c r="E14" s="69">
        <f>'ANALISIS DEL RIESGO'!E14</f>
        <v>2</v>
      </c>
      <c r="F14" s="69" t="s">
        <v>16</v>
      </c>
      <c r="G14" s="223" t="str">
        <f t="shared" si="0"/>
        <v>ZONA DE RIESGO MODERADA</v>
      </c>
      <c r="H14" s="69" t="s">
        <v>381</v>
      </c>
      <c r="I14" s="69"/>
      <c r="J14" s="69"/>
      <c r="K14" s="69"/>
      <c r="L14" s="69"/>
      <c r="M14" s="69" t="str">
        <f t="shared" si="2"/>
        <v>0</v>
      </c>
      <c r="N14" s="68"/>
      <c r="O14" s="68"/>
      <c r="P14" s="68"/>
      <c r="Q14" s="68"/>
    </row>
    <row r="15" spans="1:17" ht="48.75" customHeight="1" thickBot="1" thickTop="1">
      <c r="A15" s="60" t="str">
        <f>'ANALISIS DEL RIESGO'!A15</f>
        <v>CA05813-P</v>
      </c>
      <c r="B15" s="60" t="str">
        <f>'ANALISIS DEL RIESGO'!B15</f>
        <v>GESTION DE TIC`S</v>
      </c>
      <c r="C15" s="60" t="str">
        <f>'ANALISIS DEL RIESGO'!C15</f>
        <v>QUE SE INCUMPLA CON LAS POLITICAS DE SEGURIDAD DE LA ENTIDAD</v>
      </c>
      <c r="D15" s="60">
        <f>'ANALISIS DEL RIESGO'!D15</f>
        <v>2</v>
      </c>
      <c r="E15" s="60">
        <f>'ANALISIS DEL RIESGO'!E15</f>
        <v>3</v>
      </c>
      <c r="F15" s="60" t="s">
        <v>16</v>
      </c>
      <c r="G15" s="60" t="str">
        <f t="shared" si="0"/>
        <v>ZONA DE RIESGO MODERADA</v>
      </c>
      <c r="H15" s="60"/>
      <c r="I15" s="60">
        <v>2</v>
      </c>
      <c r="J15" s="60">
        <v>3</v>
      </c>
      <c r="K15" s="60" t="s">
        <v>16</v>
      </c>
      <c r="L15" s="60" t="str">
        <f t="shared" si="1"/>
        <v>ZONA DE RIESGO MODERADA</v>
      </c>
      <c r="M15" s="69" t="str">
        <f t="shared" si="2"/>
        <v>Asumir el Riesgo, Reducir el Riesgo</v>
      </c>
      <c r="N15" s="32"/>
      <c r="O15" s="32"/>
      <c r="P15" s="32"/>
      <c r="Q15" s="32"/>
    </row>
    <row r="16" spans="1:17" ht="63.75" customHeight="1" thickBot="1" thickTop="1">
      <c r="A16" s="60" t="str">
        <f>'ANALISIS DEL RIESGO'!A16</f>
        <v>CA03515-P</v>
      </c>
      <c r="B16" s="60" t="str">
        <f>'ANALISIS DEL RIESGO'!B16</f>
        <v>GESTION DE TIC`S</v>
      </c>
      <c r="C16" s="60" t="str">
        <f>'ANALISIS DEL RIESGO'!C16</f>
        <v>POSIBLE ATAQUE DE SEGURIDAD </v>
      </c>
      <c r="D16" s="60">
        <f>'ANALISIS DEL RIESGO'!D16</f>
        <v>3</v>
      </c>
      <c r="E16" s="60">
        <f>'ANALISIS DEL RIESGO'!E16</f>
        <v>3</v>
      </c>
      <c r="F16" s="60" t="s">
        <v>17</v>
      </c>
      <c r="G16" s="60" t="str">
        <f t="shared" si="0"/>
        <v>ZONA DE RIESGO ALTA</v>
      </c>
      <c r="H16" s="60"/>
      <c r="I16" s="60">
        <v>2</v>
      </c>
      <c r="J16" s="60">
        <v>2</v>
      </c>
      <c r="K16" s="60" t="s">
        <v>15</v>
      </c>
      <c r="L16" s="60" t="str">
        <f t="shared" si="1"/>
        <v>ZONA DE RIESGO BAJA</v>
      </c>
      <c r="M16" s="69" t="str">
        <f t="shared" si="2"/>
        <v>Asumir el Riesgo</v>
      </c>
      <c r="N16" s="32"/>
      <c r="O16" s="32"/>
      <c r="P16" s="32"/>
      <c r="Q16" s="32"/>
    </row>
    <row r="17" spans="1:17" ht="43.5" customHeight="1" thickBot="1" thickTop="1">
      <c r="A17" s="60" t="str">
        <f>'ANALISIS DEL RIESGO'!A17</f>
        <v>CA01316-P</v>
      </c>
      <c r="B17" s="60" t="str">
        <f>'ANALISIS DEL RIESGO'!B17</f>
        <v>GESTION DE TIC`S</v>
      </c>
      <c r="C17" s="60" t="str">
        <f>'ANALISIS DEL RIESGO'!C17</f>
        <v>POSIBLE INSTALACIÓN DE SOFTWARE ILEGAL </v>
      </c>
      <c r="D17" s="60">
        <f>'ANALISIS DEL RIESGO'!D17</f>
        <v>3</v>
      </c>
      <c r="E17" s="60">
        <f>'ANALISIS DEL RIESGO'!E17</f>
        <v>3</v>
      </c>
      <c r="F17" s="60" t="s">
        <v>17</v>
      </c>
      <c r="G17" s="60" t="str">
        <f t="shared" si="0"/>
        <v>ZONA DE RIESGO ALTA</v>
      </c>
      <c r="H17" s="60"/>
      <c r="I17" s="60">
        <v>2</v>
      </c>
      <c r="J17" s="60">
        <v>2</v>
      </c>
      <c r="K17" s="60" t="s">
        <v>15</v>
      </c>
      <c r="L17" s="60" t="str">
        <f t="shared" si="1"/>
        <v>ZONA DE RIESGO BAJA</v>
      </c>
      <c r="M17" s="69" t="str">
        <f t="shared" si="2"/>
        <v>Asumir el Riesgo</v>
      </c>
      <c r="N17" s="32"/>
      <c r="O17" s="32"/>
      <c r="P17" s="32"/>
      <c r="Q17" s="32"/>
    </row>
    <row r="18" spans="1:17" ht="48" customHeight="1" thickBot="1" thickTop="1">
      <c r="A18" s="60" t="str">
        <f>'ANALISIS DEL RIESGO'!A18</f>
        <v>CA01516-P</v>
      </c>
      <c r="B18" s="60" t="str">
        <f>'ANALISIS DEL RIESGO'!B18</f>
        <v>GESTION DE TIC`S</v>
      </c>
      <c r="C18" s="60" t="str">
        <f>'ANALISIS DEL RIESGO'!C18</f>
        <v>QUE NO SE TENGAN CANALES EFECTIVOS DE COMUNICACIÓN CON EL CIUDADANO </v>
      </c>
      <c r="D18" s="60">
        <f>'ANALISIS DEL RIESGO'!D18</f>
        <v>3</v>
      </c>
      <c r="E18" s="60">
        <f>'ANALISIS DEL RIESGO'!E18</f>
        <v>3</v>
      </c>
      <c r="F18" s="60" t="s">
        <v>17</v>
      </c>
      <c r="G18" s="60" t="str">
        <f t="shared" si="0"/>
        <v>ZONA DE RIESGO ALTA</v>
      </c>
      <c r="H18" s="60"/>
      <c r="I18" s="60">
        <v>2</v>
      </c>
      <c r="J18" s="60">
        <v>2</v>
      </c>
      <c r="K18" s="60" t="s">
        <v>15</v>
      </c>
      <c r="L18" s="60" t="str">
        <f t="shared" si="1"/>
        <v>ZONA DE RIESGO BAJA</v>
      </c>
      <c r="M18" s="69" t="str">
        <f t="shared" si="2"/>
        <v>Asumir el Riesgo</v>
      </c>
      <c r="N18" s="32"/>
      <c r="O18" s="32"/>
      <c r="P18" s="32"/>
      <c r="Q18" s="32"/>
    </row>
    <row r="19" spans="1:17" ht="48" customHeight="1" thickBot="1" thickTop="1">
      <c r="A19" s="164" t="str">
        <f>'ANALISIS DEL RIESGO'!A19</f>
        <v>CI00117-P</v>
      </c>
      <c r="B19" s="164" t="str">
        <f>'ANALISIS DEL RIESGO'!B19</f>
        <v>GESTION DE TIC`S</v>
      </c>
      <c r="C19" s="164" t="str">
        <f>'ANALISIS DEL RIESGO'!C19</f>
        <v>INSTALACIÓN DE SOFTWARE  ILEGAL </v>
      </c>
      <c r="D19" s="164">
        <f>'ANALISIS DEL RIESGO'!D19</f>
        <v>4</v>
      </c>
      <c r="E19" s="164">
        <f>'ANALISIS DEL RIESGO'!E19</f>
        <v>4</v>
      </c>
      <c r="F19" s="164" t="s">
        <v>19</v>
      </c>
      <c r="G19" s="164" t="str">
        <f t="shared" si="0"/>
        <v>ZONA DE RIESGO EXTREMA</v>
      </c>
      <c r="H19" s="164" t="s">
        <v>331</v>
      </c>
      <c r="I19" s="215">
        <v>2</v>
      </c>
      <c r="J19" s="215">
        <v>3</v>
      </c>
      <c r="K19" s="215" t="s">
        <v>16</v>
      </c>
      <c r="L19" s="164" t="str">
        <f t="shared" si="1"/>
        <v>ZONA DE RIESGO MODERADA</v>
      </c>
      <c r="M19" s="69" t="str">
        <f t="shared" si="2"/>
        <v>Asumir el Riesgo, Reducir el Riesgo</v>
      </c>
      <c r="N19" s="32"/>
      <c r="O19" s="32"/>
      <c r="P19" s="32"/>
      <c r="Q19" s="32"/>
    </row>
    <row r="20" spans="1:17" ht="48" customHeight="1" thickBot="1" thickTop="1">
      <c r="A20" s="164" t="str">
        <f>'ANALISIS DEL RIESGO'!A20</f>
        <v>CI00317-P</v>
      </c>
      <c r="B20" s="164" t="str">
        <f>'ANALISIS DEL RIESGO'!B20</f>
        <v>GESTION DE TIC`S</v>
      </c>
      <c r="C20" s="164" t="str">
        <f>'ANALISIS DEL RIESGO'!C20</f>
        <v>DAÑO Y DETERIORO DE LOS EQUIPOS DE COMPUTO </v>
      </c>
      <c r="D20" s="164">
        <f>'ANALISIS DEL RIESGO'!D20</f>
        <v>3</v>
      </c>
      <c r="E20" s="164">
        <f>'ANALISIS DEL RIESGO'!E20</f>
        <v>3</v>
      </c>
      <c r="F20" s="164" t="s">
        <v>17</v>
      </c>
      <c r="G20" s="164" t="str">
        <f t="shared" si="0"/>
        <v>ZONA DE RIESGO ALTA</v>
      </c>
      <c r="H20" s="164"/>
      <c r="I20" s="215">
        <v>2</v>
      </c>
      <c r="J20" s="215">
        <v>3</v>
      </c>
      <c r="K20" s="215" t="s">
        <v>16</v>
      </c>
      <c r="L20" s="164" t="str">
        <f t="shared" si="1"/>
        <v>ZONA DE RIESGO MODERADA</v>
      </c>
      <c r="M20" s="69" t="str">
        <f t="shared" si="2"/>
        <v>Asumir el Riesgo, Reducir el Riesgo</v>
      </c>
      <c r="N20" s="32"/>
      <c r="O20" s="32"/>
      <c r="P20" s="32"/>
      <c r="Q20" s="32"/>
    </row>
    <row r="21" spans="1:17" ht="48" customHeight="1" thickBot="1" thickTop="1">
      <c r="A21" s="164" t="str">
        <f>'ANALISIS DEL RIESGO'!A21</f>
        <v>CI00417-P</v>
      </c>
      <c r="B21" s="164" t="str">
        <f>'ANALISIS DEL RIESGO'!B21</f>
        <v>GESTION DE TIC`S</v>
      </c>
      <c r="C21" s="164" t="str">
        <f>'ANALISIS DEL RIESGO'!C21</f>
        <v>QUE NO EXISTA UN PUNTO DE RECUPERACIÓN ANTE DESASTRES </v>
      </c>
      <c r="D21" s="164">
        <f>'ANALISIS DEL RIESGO'!D21</f>
        <v>3</v>
      </c>
      <c r="E21" s="164">
        <f>'ANALISIS DEL RIESGO'!E21</f>
        <v>3</v>
      </c>
      <c r="F21" s="164" t="s">
        <v>17</v>
      </c>
      <c r="G21" s="164" t="str">
        <f t="shared" si="0"/>
        <v>ZONA DE RIESGO ALTA</v>
      </c>
      <c r="H21" s="164"/>
      <c r="I21" s="215">
        <v>2</v>
      </c>
      <c r="J21" s="215">
        <v>3</v>
      </c>
      <c r="K21" s="215" t="s">
        <v>16</v>
      </c>
      <c r="L21" s="164" t="str">
        <f t="shared" si="1"/>
        <v>ZONA DE RIESGO MODERADA</v>
      </c>
      <c r="M21" s="69" t="str">
        <f t="shared" si="2"/>
        <v>Asumir el Riesgo, Reducir el Riesgo</v>
      </c>
      <c r="N21" s="32"/>
      <c r="O21" s="32"/>
      <c r="P21" s="32"/>
      <c r="Q21" s="32"/>
    </row>
    <row r="22" spans="1:17" ht="63" customHeight="1" thickBot="1" thickTop="1">
      <c r="A22" s="215" t="str">
        <f>'ANALISIS DEL RIESGO'!A22</f>
        <v>CI02217-P</v>
      </c>
      <c r="B22" s="215" t="str">
        <f>'ANALISIS DEL RIESGO'!B22</f>
        <v>GESTION DE TIC`S</v>
      </c>
      <c r="C22" s="215" t="str">
        <f>'ANALISIS DEL RIESGO'!C22</f>
        <v>QUE NO SE REALICE DE MANERA ADECUADA EL MANTENIMIENTO DE LOS EQUIPOS DE COMPUTO DURANTE LA VIGENCIA </v>
      </c>
      <c r="D22" s="215">
        <f>'ANALISIS DEL RIESGO'!D22</f>
        <v>3</v>
      </c>
      <c r="E22" s="215">
        <f>'ANALISIS DEL RIESGO'!E22</f>
        <v>3</v>
      </c>
      <c r="F22" s="215" t="s">
        <v>17</v>
      </c>
      <c r="G22" s="215" t="str">
        <f t="shared" si="0"/>
        <v>ZONA DE RIESGO ALTA</v>
      </c>
      <c r="H22" s="215"/>
      <c r="I22" s="215">
        <v>2</v>
      </c>
      <c r="J22" s="215">
        <v>3</v>
      </c>
      <c r="K22" s="215" t="s">
        <v>16</v>
      </c>
      <c r="L22" s="215" t="str">
        <f t="shared" si="1"/>
        <v>ZONA DE RIESGO MODERADA</v>
      </c>
      <c r="M22" s="223" t="str">
        <f t="shared" si="2"/>
        <v>Asumir el Riesgo, Reducir el Riesgo</v>
      </c>
      <c r="N22" s="32"/>
      <c r="O22" s="32"/>
      <c r="P22" s="32"/>
      <c r="Q22" s="32"/>
    </row>
    <row r="23" spans="1:17" ht="63" customHeight="1" thickBot="1" thickTop="1">
      <c r="A23" s="238" t="str">
        <f>'ANALISIS DEL RIESGO'!A23</f>
        <v>CA1117-P</v>
      </c>
      <c r="B23" s="250" t="str">
        <f>'ANALISIS DEL RIESGO'!B23</f>
        <v>GESTION DE TIC`S</v>
      </c>
      <c r="C23" s="250" t="str">
        <f>'ANALISIS DEL RIESGO'!C23</f>
        <v>QUE NO SE REALICE LA PUBLICACION  DE LA INFORMACIÓN MINIMA A PUBLICAR  EN  LA PAGINA WEB DE LA ENTIDAD COMO EXIGE LA ESTRATEGIA DE TRANSPARENCIA Y ACCESO A LA INFORMACIÓN</v>
      </c>
      <c r="D23" s="250">
        <f>'ANALISIS DEL RIESGO'!D23</f>
        <v>3</v>
      </c>
      <c r="E23" s="250">
        <f>'ANALISIS DEL RIESGO'!E23</f>
        <v>3</v>
      </c>
      <c r="F23" s="238" t="s">
        <v>17</v>
      </c>
      <c r="G23" s="238" t="str">
        <f t="shared" si="0"/>
        <v>ZONA DE RIESGO ALTA</v>
      </c>
      <c r="H23" s="238"/>
      <c r="I23" s="238">
        <v>2</v>
      </c>
      <c r="J23" s="238">
        <v>3</v>
      </c>
      <c r="K23" s="238" t="s">
        <v>16</v>
      </c>
      <c r="L23" s="238" t="str">
        <f t="shared" si="1"/>
        <v>ZONA DE RIESGO MODERADA</v>
      </c>
      <c r="M23" s="223" t="str">
        <f t="shared" si="2"/>
        <v>Asumir el Riesgo, Reducir el Riesgo</v>
      </c>
      <c r="N23" s="32"/>
      <c r="O23" s="32"/>
      <c r="P23" s="32"/>
      <c r="Q23" s="32"/>
    </row>
    <row r="24" spans="1:17" ht="60.75" customHeight="1" thickBot="1" thickTop="1">
      <c r="A24" s="59" t="str">
        <f>'ANALISIS DEL RIESGO'!A24</f>
        <v>CA06213-P
CA07814-P</v>
      </c>
      <c r="B24" s="59" t="str">
        <f>'ANALISIS DEL RIESGO'!B24</f>
        <v>MEDICION Y MEJORA</v>
      </c>
      <c r="C24" s="59" t="str">
        <f>'ANALISIS DEL RIESGO'!C24</f>
        <v>DEBILIDADES EN LA MEDICION DEL PROCESO </v>
      </c>
      <c r="D24" s="59">
        <f>'ANALISIS DEL RIESGO'!D24</f>
        <v>4</v>
      </c>
      <c r="E24" s="59">
        <f>'ANALISIS DEL RIESGO'!E24</f>
        <v>1</v>
      </c>
      <c r="F24" s="59" t="s">
        <v>16</v>
      </c>
      <c r="G24" s="59" t="str">
        <f t="shared" si="0"/>
        <v>ZONA DE RIESGO MODERADA</v>
      </c>
      <c r="H24" s="59"/>
      <c r="I24" s="59">
        <v>3</v>
      </c>
      <c r="J24" s="59">
        <f>E24</f>
        <v>1</v>
      </c>
      <c r="K24" s="59" t="s">
        <v>15</v>
      </c>
      <c r="L24" s="59" t="str">
        <f t="shared" si="1"/>
        <v>ZONA DE RIESGO BAJA</v>
      </c>
      <c r="M24" s="69" t="str">
        <f t="shared" si="2"/>
        <v>Asumir el Riesgo</v>
      </c>
      <c r="N24" s="89"/>
      <c r="O24" s="89"/>
      <c r="P24" s="89"/>
      <c r="Q24" s="89"/>
    </row>
    <row r="25" spans="1:17" ht="72" customHeight="1" thickBot="1" thickTop="1">
      <c r="A25" s="59" t="str">
        <f>'ANALISIS DEL RIESGO'!A25</f>
        <v>CA00617-P</v>
      </c>
      <c r="B25" s="59" t="str">
        <f>'ANALISIS DEL RIESGO'!B25</f>
        <v>MEDICION Y MEJORA</v>
      </c>
      <c r="C25" s="59" t="str">
        <f>'ANALISIS DEL RIESGO'!C25</f>
        <v>QUE NO SE CUENTE CON LOS INDICADORES ADECUADOS PARA MEDIR LA GESTIÓN DEL PROCESO </v>
      </c>
      <c r="D25" s="59">
        <f>'ANALISIS DEL RIESGO'!D25</f>
        <v>4</v>
      </c>
      <c r="E25" s="59">
        <f>'ANALISIS DEL RIESGO'!E25</f>
        <v>3</v>
      </c>
      <c r="F25" s="59" t="s">
        <v>17</v>
      </c>
      <c r="G25" s="59" t="str">
        <f t="shared" si="0"/>
        <v>ZONA DE RIESGO ALTA</v>
      </c>
      <c r="H25" s="59"/>
      <c r="I25" s="59">
        <v>3</v>
      </c>
      <c r="J25" s="59">
        <v>2</v>
      </c>
      <c r="K25" s="59" t="s">
        <v>16</v>
      </c>
      <c r="L25" s="59" t="str">
        <f t="shared" si="1"/>
        <v>ZONA DE RIESGO MODERADA</v>
      </c>
      <c r="M25" s="69" t="str">
        <f t="shared" si="2"/>
        <v>Asumir el Riesgo, Reducir el Riesgo</v>
      </c>
      <c r="N25" s="89"/>
      <c r="O25" s="89"/>
      <c r="P25" s="89"/>
      <c r="Q25" s="89"/>
    </row>
    <row r="26" spans="1:17" ht="72" customHeight="1" thickBot="1" thickTop="1">
      <c r="A26" s="59" t="str">
        <f>'ANALISIS DEL RIESGO'!A26</f>
        <v>CA00717-P</v>
      </c>
      <c r="B26" s="59" t="str">
        <f>'ANALISIS DEL RIESGO'!B26</f>
        <v>MEDICION Y MEJORA</v>
      </c>
      <c r="C26" s="59" t="str">
        <f>'ANALISIS DEL RIESGO'!C26</f>
        <v>QUE NO SE MIDA DE MANERA ADECUADA LA CONFORMIDAD DEL SISTEMA DE GESTIÓN </v>
      </c>
      <c r="D26" s="59">
        <f>'ANALISIS DEL RIESGO'!D26</f>
        <v>4</v>
      </c>
      <c r="E26" s="59">
        <f>'ANALISIS DEL RIESGO'!E26</f>
        <v>3</v>
      </c>
      <c r="F26" s="59" t="s">
        <v>17</v>
      </c>
      <c r="G26" s="59" t="str">
        <f t="shared" si="0"/>
        <v>ZONA DE RIESGO ALTA</v>
      </c>
      <c r="H26" s="59"/>
      <c r="I26" s="59">
        <v>3</v>
      </c>
      <c r="J26" s="59">
        <v>2</v>
      </c>
      <c r="K26" s="59" t="s">
        <v>16</v>
      </c>
      <c r="L26" s="59" t="str">
        <f t="shared" si="1"/>
        <v>ZONA DE RIESGO MODERADA</v>
      </c>
      <c r="M26" s="69" t="str">
        <f t="shared" si="2"/>
        <v>Asumir el Riesgo, Reducir el Riesgo</v>
      </c>
      <c r="N26" s="89"/>
      <c r="O26" s="89"/>
      <c r="P26" s="89"/>
      <c r="Q26" s="89"/>
    </row>
    <row r="27" spans="1:17" ht="54.75" customHeight="1" thickBot="1" thickTop="1">
      <c r="A27" s="64" t="str">
        <f>'ANALISIS DEL RIESGO'!A27</f>
        <v>CI04115-P</v>
      </c>
      <c r="B27" s="64" t="str">
        <f>'ANALISIS DEL RIESGO'!B27</f>
        <v>GESTION DOCUMENTAL</v>
      </c>
      <c r="C27" s="64" t="str">
        <f>'ANALISIS DEL RIESGO'!C27</f>
        <v>POSIBLE DEMORA EN LA CREACIÓN DE LOS EXPEDIENTES VIRTUALES </v>
      </c>
      <c r="D27" s="64">
        <f>'ANALISIS DEL RIESGO'!D27</f>
        <v>3</v>
      </c>
      <c r="E27" s="64">
        <f>'ANALISIS DEL RIESGO'!E27</f>
        <v>3</v>
      </c>
      <c r="F27" s="64" t="s">
        <v>17</v>
      </c>
      <c r="G27" s="64" t="str">
        <f aca="true" t="shared" si="3" ref="G27:G36">IF(F27="B",$N$1,IF(F27="M",$O$1,IF(F27="A",$P$1,IF(F27="E",$Q$1,"0"))))</f>
        <v>ZONA DE RIESGO ALTA</v>
      </c>
      <c r="H27" s="64"/>
      <c r="I27" s="64">
        <v>2</v>
      </c>
      <c r="J27" s="64">
        <v>2</v>
      </c>
      <c r="K27" s="64" t="s">
        <v>15</v>
      </c>
      <c r="L27" s="64" t="str">
        <f>IF(K27="B",$N$1,IF(K27="M",$O$1,IF(K27="A",$P$1,IF(K27="E",$Q$1,"0"))))</f>
        <v>ZONA DE RIESGO BAJA</v>
      </c>
      <c r="M27" s="69" t="str">
        <f t="shared" si="2"/>
        <v>Asumir el Riesgo</v>
      </c>
      <c r="N27" s="113"/>
      <c r="O27" s="61"/>
      <c r="P27" s="61"/>
      <c r="Q27" s="61"/>
    </row>
    <row r="28" spans="1:17" ht="54.75" customHeight="1" thickBot="1" thickTop="1">
      <c r="A28" s="64" t="str">
        <f>'ANALISIS DEL RIESGO'!A28</f>
        <v>CI00817-P</v>
      </c>
      <c r="B28" s="64" t="str">
        <f>'ANALISIS DEL RIESGO'!B28</f>
        <v>GESTION DOCUMENTAL</v>
      </c>
      <c r="C28" s="64" t="str">
        <f>'ANALISIS DEL RIESGO'!C28</f>
        <v>DETERIORO DE LOS DOCUMENTOS DE ARCHIVO, PAPEL,FOTOGRAFIAS,MAGNETICO.  </v>
      </c>
      <c r="D28" s="64">
        <f>'ANALISIS DEL RIESGO'!D28</f>
        <v>4</v>
      </c>
      <c r="E28" s="64">
        <f>'ANALISIS DEL RIESGO'!E28</f>
        <v>3</v>
      </c>
      <c r="F28" s="64" t="s">
        <v>17</v>
      </c>
      <c r="G28" s="64" t="str">
        <f t="shared" si="3"/>
        <v>ZONA DE RIESGO ALTA</v>
      </c>
      <c r="H28" s="64"/>
      <c r="I28" s="64">
        <v>2</v>
      </c>
      <c r="J28" s="64">
        <v>2</v>
      </c>
      <c r="K28" s="64" t="s">
        <v>15</v>
      </c>
      <c r="L28" s="64" t="str">
        <f>IF(K28="B",$N$1,IF(K28="M",$O$1,IF(K28="A",$P$1,IF(K28="E",$Q$1,"0"))))</f>
        <v>ZONA DE RIESGO BAJA</v>
      </c>
      <c r="M28" s="69" t="str">
        <f t="shared" si="2"/>
        <v>Asumir el Riesgo</v>
      </c>
      <c r="N28" s="113"/>
      <c r="O28" s="61"/>
      <c r="P28" s="61"/>
      <c r="Q28" s="61"/>
    </row>
    <row r="29" spans="1:17" ht="116.25" customHeight="1" thickBot="1" thickTop="1">
      <c r="A29" s="119" t="str">
        <f>'ANALISIS DEL RIESGO'!A29</f>
        <v>CA01317-P</v>
      </c>
      <c r="B29" s="119" t="str">
        <f>'ANALISIS DEL RIESGO'!B29</f>
        <v>ATENCIÓN AL CIUDADANO</v>
      </c>
      <c r="C29" s="119" t="str">
        <f>'ANALISIS DEL RIESGO'!C29</f>
        <v>INCREMENTO EN EL NÚMERO DE PQRSD A NIVEL NACIONAL </v>
      </c>
      <c r="D29" s="119">
        <f>'ANALISIS DEL RIESGO'!D29</f>
        <v>4</v>
      </c>
      <c r="E29" s="119">
        <f>'ANALISIS DEL RIESGO'!E29</f>
        <v>3</v>
      </c>
      <c r="F29" s="119" t="s">
        <v>17</v>
      </c>
      <c r="G29" s="119" t="str">
        <f t="shared" si="3"/>
        <v>ZONA DE RIESGO ALTA</v>
      </c>
      <c r="H29" s="119" t="s">
        <v>273</v>
      </c>
      <c r="I29" s="119"/>
      <c r="J29" s="119"/>
      <c r="K29" s="119"/>
      <c r="L29" s="119"/>
      <c r="M29" s="69" t="str">
        <f t="shared" si="2"/>
        <v>0</v>
      </c>
      <c r="N29" s="122"/>
      <c r="O29" s="96"/>
      <c r="P29" s="96"/>
      <c r="Q29" s="96"/>
    </row>
    <row r="30" spans="1:17" ht="57.75" customHeight="1" thickBot="1" thickTop="1">
      <c r="A30" s="239" t="str">
        <f>'ANALISIS DEL RIESGO'!A30</f>
        <v>CA01917-P</v>
      </c>
      <c r="B30" s="239" t="str">
        <f>'ANALISIS DEL RIESGO'!B30</f>
        <v>ATENCIÓN AL CIUDADANO</v>
      </c>
      <c r="C30" s="239" t="str">
        <f>'ANALISIS DEL RIESGO'!C30</f>
        <v>QUE NO SE PUEDA MEDIR EL NIVEL DE SATISFACCIÓN DEL USUSARIO Y/O CIUDADANO CON EL SERVICIO QUE SE ESTÁ PRESTANDO EN LA ENTIDAD.</v>
      </c>
      <c r="D30" s="239">
        <f>'ANALISIS DEL RIESGO'!D30</f>
        <v>3</v>
      </c>
      <c r="E30" s="239">
        <f>'ANALISIS DEL RIESGO'!E30</f>
        <v>3</v>
      </c>
      <c r="F30" s="239" t="s">
        <v>17</v>
      </c>
      <c r="G30" s="239" t="str">
        <f t="shared" si="3"/>
        <v>ZONA DE RIESGO ALTA</v>
      </c>
      <c r="H30" s="239"/>
      <c r="I30" s="239"/>
      <c r="J30" s="239"/>
      <c r="K30" s="239"/>
      <c r="L30" s="239"/>
      <c r="M30" s="223"/>
      <c r="N30" s="122"/>
      <c r="O30" s="96"/>
      <c r="P30" s="96"/>
      <c r="Q30" s="96"/>
    </row>
    <row r="31" spans="1:17" ht="79.5" customHeight="1" thickBot="1" thickTop="1">
      <c r="A31" s="34" t="str">
        <f>'ANALISIS DEL RIESGO'!A31</f>
        <v>CI00916-P</v>
      </c>
      <c r="B31" s="34" t="str">
        <f>'ANALISIS DEL RIESGO'!B31</f>
        <v>GESTIÓN DE SERVICIOS DE SALUD  (TUMACO)  </v>
      </c>
      <c r="C31" s="34" t="str">
        <f>'ANALISIS DEL RIESGO'!C31</f>
        <v>Incumplimiento del procedimiento Elaboración de carnets de Salud </v>
      </c>
      <c r="D31" s="34">
        <f>'ANALISIS DEL RIESGO'!D31</f>
        <v>3</v>
      </c>
      <c r="E31" s="34">
        <f>'ANALISIS DEL RIESGO'!E31</f>
        <v>3</v>
      </c>
      <c r="F31" s="34" t="s">
        <v>17</v>
      </c>
      <c r="G31" s="34" t="str">
        <f t="shared" si="3"/>
        <v>ZONA DE RIESGO ALTA</v>
      </c>
      <c r="H31" s="34"/>
      <c r="I31" s="34">
        <v>3</v>
      </c>
      <c r="J31" s="34">
        <v>1</v>
      </c>
      <c r="K31" s="34" t="s">
        <v>15</v>
      </c>
      <c r="L31" s="34" t="str">
        <f aca="true" t="shared" si="4" ref="L31:L36">IF(K31="B",$N$1,IF(K31="M",$O$1,IF(K31="A",$P$1,IF(K31="E",$Q$1,"0"))))</f>
        <v>ZONA DE RIESGO BAJA</v>
      </c>
      <c r="M31" s="69" t="str">
        <f t="shared" si="2"/>
        <v>Asumir el Riesgo</v>
      </c>
      <c r="N31" s="125"/>
      <c r="O31" s="79"/>
      <c r="P31" s="79"/>
      <c r="Q31" s="79"/>
    </row>
    <row r="32" spans="1:17" ht="79.5" customHeight="1" thickBot="1" thickTop="1">
      <c r="A32" s="34" t="str">
        <f>'ANALISIS DEL RIESGO'!A32</f>
        <v>CA01117-P</v>
      </c>
      <c r="B32" s="34" t="str">
        <f>'ANALISIS DEL RIESGO'!B32</f>
        <v>GESTIÓN DE SERVICIOS DE SALUD</v>
      </c>
      <c r="C32" s="34" t="str">
        <f>'ANALISIS DEL RIESGO'!C32</f>
        <v>QUE NO SE CUENTE CON LOS LINEAMIENTOS DEL HACER DEL PROCESO  </v>
      </c>
      <c r="D32" s="34">
        <f>'ANALISIS DEL RIESGO'!D32</f>
        <v>3</v>
      </c>
      <c r="E32" s="34">
        <f>'ANALISIS DEL RIESGO'!E32</f>
        <v>3</v>
      </c>
      <c r="F32" s="34" t="s">
        <v>17</v>
      </c>
      <c r="G32" s="34" t="str">
        <f t="shared" si="3"/>
        <v>ZONA DE RIESGO ALTA</v>
      </c>
      <c r="H32" s="34"/>
      <c r="I32" s="34">
        <v>3</v>
      </c>
      <c r="J32" s="34">
        <v>1</v>
      </c>
      <c r="K32" s="34" t="s">
        <v>15</v>
      </c>
      <c r="L32" s="34" t="str">
        <f t="shared" si="4"/>
        <v>ZONA DE RIESGO BAJA</v>
      </c>
      <c r="M32" s="69" t="str">
        <f t="shared" si="2"/>
        <v>Asumir el Riesgo</v>
      </c>
      <c r="N32" s="125"/>
      <c r="O32" s="79"/>
      <c r="P32" s="79"/>
      <c r="Q32" s="79"/>
    </row>
    <row r="33" spans="1:17" ht="79.5" customHeight="1" thickBot="1" thickTop="1">
      <c r="A33" s="34" t="str">
        <f>'ANALISIS DEL RIESGO'!A33</f>
        <v>CI01717-P</v>
      </c>
      <c r="B33" s="34" t="str">
        <f>'ANALISIS DEL RIESGO'!B33</f>
        <v>SERVICIOS DE SALUD (SUBDIRECCION DE PRESTACIONES SOCIALES)</v>
      </c>
      <c r="C33" s="34" t="str">
        <f>'ANALISIS DEL RIESGO'!C33</f>
        <v>QUE NO  SE DE CUMPLIMIENTO A LAS ACTIVIDADES DE TRAMITES (DESACATO Y SANCIÓN)  POR PARTE DE LOS ABOGADOS SUSTANCIADORES </v>
      </c>
      <c r="D33" s="34">
        <f>'ANALISIS DEL RIESGO'!D33</f>
        <v>4</v>
      </c>
      <c r="E33" s="34">
        <f>'ANALISIS DEL RIESGO'!E33</f>
        <v>4</v>
      </c>
      <c r="F33" s="34" t="s">
        <v>17</v>
      </c>
      <c r="G33" s="34" t="str">
        <f t="shared" si="3"/>
        <v>ZONA DE RIESGO ALTA</v>
      </c>
      <c r="H33" s="34"/>
      <c r="I33" s="34">
        <v>3</v>
      </c>
      <c r="J33" s="34">
        <v>3</v>
      </c>
      <c r="K33" s="34" t="s">
        <v>17</v>
      </c>
      <c r="L33" s="34" t="str">
        <f t="shared" si="4"/>
        <v>ZONA DE RIESGO ALTA</v>
      </c>
      <c r="M33" s="223"/>
      <c r="N33" s="125"/>
      <c r="O33" s="79"/>
      <c r="P33" s="79"/>
      <c r="Q33" s="79"/>
    </row>
    <row r="34" spans="1:17" ht="79.5" customHeight="1" thickBot="1" thickTop="1">
      <c r="A34" s="34" t="str">
        <f>'ANALISIS DEL RIESGO'!A34</f>
        <v>CI01817-P</v>
      </c>
      <c r="B34" s="34" t="str">
        <f>'ANALISIS DEL RIESGO'!B34</f>
        <v>SERVICIOS DE SALUD (SUBDIRECCION DE PRESTACIONES SOCIALES)</v>
      </c>
      <c r="C34" s="34" t="str">
        <f>'ANALISIS DEL RIESGO'!C34</f>
        <v>QUE LA INFORMACIÓN DIRIGIDA AL SUBDIRECTOR NO SEA ALLEGADA </v>
      </c>
      <c r="D34" s="34">
        <f>'ANALISIS DEL RIESGO'!D34</f>
        <v>3</v>
      </c>
      <c r="E34" s="34">
        <f>'ANALISIS DEL RIESGO'!E34</f>
        <v>3</v>
      </c>
      <c r="F34" s="34" t="s">
        <v>17</v>
      </c>
      <c r="G34" s="34" t="str">
        <f t="shared" si="3"/>
        <v>ZONA DE RIESGO ALTA</v>
      </c>
      <c r="H34" s="34"/>
      <c r="I34" s="34">
        <v>3</v>
      </c>
      <c r="J34" s="34">
        <v>1</v>
      </c>
      <c r="K34" s="34" t="s">
        <v>15</v>
      </c>
      <c r="L34" s="34" t="str">
        <f t="shared" si="4"/>
        <v>ZONA DE RIESGO BAJA</v>
      </c>
      <c r="M34" s="223"/>
      <c r="N34" s="125"/>
      <c r="O34" s="79"/>
      <c r="P34" s="79"/>
      <c r="Q34" s="79"/>
    </row>
    <row r="35" spans="1:17" ht="79.5" customHeight="1" thickBot="1" thickTop="1">
      <c r="A35" s="59" t="str">
        <f>'ANALISIS DEL RIESGO'!A35</f>
        <v>CA05413-P</v>
      </c>
      <c r="B35" s="59" t="str">
        <f>'ANALISIS DEL RIESGO'!B35</f>
        <v>GESTION DE RECURSOS FINANCIEROS</v>
      </c>
      <c r="C35" s="59" t="str">
        <f>'ANALISIS DEL RIESGO'!C35</f>
        <v>QUE LA DOCUMENTACION DEL PROCESO NO SE RECUPERE CON OPORTUNIDAD</v>
      </c>
      <c r="D35" s="59">
        <f>'ANALISIS DEL RIESGO'!D35</f>
        <v>3</v>
      </c>
      <c r="E35" s="59">
        <f>'ANALISIS DEL RIESGO'!E35</f>
        <v>2</v>
      </c>
      <c r="F35" s="59" t="s">
        <v>16</v>
      </c>
      <c r="G35" s="59" t="str">
        <f t="shared" si="3"/>
        <v>ZONA DE RIESGO MODERADA</v>
      </c>
      <c r="H35" s="59"/>
      <c r="I35" s="59">
        <v>2</v>
      </c>
      <c r="J35" s="59">
        <v>2</v>
      </c>
      <c r="K35" s="59" t="s">
        <v>15</v>
      </c>
      <c r="L35" s="59" t="str">
        <f t="shared" si="4"/>
        <v>ZONA DE RIESGO BAJA</v>
      </c>
      <c r="M35" s="69" t="str">
        <f t="shared" si="2"/>
        <v>Asumir el Riesgo</v>
      </c>
      <c r="N35" s="129"/>
      <c r="O35" s="89"/>
      <c r="P35" s="89"/>
      <c r="Q35" s="89"/>
    </row>
    <row r="36" spans="1:17" ht="79.5" customHeight="1" thickBot="1" thickTop="1">
      <c r="A36" s="282" t="str">
        <f>'ANALISIS DEL RIESGO'!A36</f>
        <v>CA02215-P</v>
      </c>
      <c r="B36" s="282" t="str">
        <f>'ANALISIS DEL RIESGO'!B36</f>
        <v>GESTION DE RECURSOS FINANCIEROS</v>
      </c>
      <c r="C36" s="282" t="str">
        <f>'ANALISIS DEL RIESGO'!C36</f>
        <v>POSIBLE MEDICIÓN INADECUADA DEL INDICADOR ESTRATÉGICO DEL PROCESO GESTIÓN FINANCIERA</v>
      </c>
      <c r="D36" s="282">
        <f>'ANALISIS DEL RIESGO'!D36</f>
        <v>3</v>
      </c>
      <c r="E36" s="282">
        <f>'ANALISIS DEL RIESGO'!E36</f>
        <v>2</v>
      </c>
      <c r="F36" s="282" t="s">
        <v>16</v>
      </c>
      <c r="G36" s="282" t="str">
        <f t="shared" si="3"/>
        <v>ZONA DE RIESGO MODERADA</v>
      </c>
      <c r="H36" s="282"/>
      <c r="I36" s="282">
        <v>2</v>
      </c>
      <c r="J36" s="282">
        <v>2</v>
      </c>
      <c r="K36" s="282" t="s">
        <v>15</v>
      </c>
      <c r="L36" s="282" t="str">
        <f t="shared" si="4"/>
        <v>ZONA DE RIESGO BAJA</v>
      </c>
      <c r="M36" s="288"/>
      <c r="N36" s="295"/>
      <c r="O36" s="289"/>
      <c r="P36" s="289"/>
      <c r="Q36" s="289"/>
    </row>
    <row r="37" spans="1:17" ht="79.5" customHeight="1" thickBot="1" thickTop="1">
      <c r="A37" s="165" t="str">
        <f>'ANALISIS DEL RIESGO'!A37</f>
        <v>CI01117-P</v>
      </c>
      <c r="B37" s="165" t="str">
        <f>'ANALISIS DEL RIESGO'!B37</f>
        <v>GESTION DE RECURSOS FINANCIEROS (CONTABILIDAD) </v>
      </c>
      <c r="C37" s="165" t="str">
        <f>'ANALISIS DEL RIESGO'!C37</f>
        <v>QUE NO SE CUENTE CON EL DOCUMENTO FUENTE DE LA ENTIDAD BANCARIA QUE DA EVIDENCIA DE LA CONCILIACIÓN (EXTRACTO BANCARIO)  </v>
      </c>
      <c r="D37" s="165">
        <f>'ANALISIS DEL RIESGO'!D37</f>
        <v>3</v>
      </c>
      <c r="E37" s="165">
        <f>'ANALISIS DEL RIESGO'!E37</f>
        <v>2</v>
      </c>
      <c r="F37" s="165" t="s">
        <v>16</v>
      </c>
      <c r="G37" s="165" t="str">
        <f aca="true" t="shared" si="5" ref="G37:G53">IF(F37="B",$N$1,IF(F37="M",$O$1,IF(F37="A",$P$1,IF(F37="E",$Q$1,"0"))))</f>
        <v>ZONA DE RIESGO MODERADA</v>
      </c>
      <c r="H37" s="165"/>
      <c r="I37" s="165">
        <v>2</v>
      </c>
      <c r="J37" s="165">
        <v>2</v>
      </c>
      <c r="K37" s="165" t="s">
        <v>15</v>
      </c>
      <c r="L37" s="165" t="str">
        <f aca="true" t="shared" si="6" ref="L37:L53">IF(K37="B",$N$1,IF(K37="M",$O$1,IF(K37="A",$P$1,IF(K37="E",$Q$1,"0"))))</f>
        <v>ZONA DE RIESGO BAJA</v>
      </c>
      <c r="M37" s="69" t="str">
        <f t="shared" si="2"/>
        <v>Asumir el Riesgo</v>
      </c>
      <c r="N37" s="129"/>
      <c r="O37" s="89"/>
      <c r="P37" s="89"/>
      <c r="Q37" s="89"/>
    </row>
    <row r="38" spans="1:17" ht="79.5" customHeight="1" thickBot="1" thickTop="1">
      <c r="A38" s="165" t="str">
        <f>'ANALISIS DEL RIESGO'!A38</f>
        <v>CI01217-P</v>
      </c>
      <c r="B38" s="165" t="str">
        <f>'ANALISIS DEL RIESGO'!B38</f>
        <v>GESTION DE RECURSOS FINANCIEROS (CONTABILIDAD) </v>
      </c>
      <c r="C38" s="165" t="str">
        <f>'ANALISIS DEL RIESGO'!C38</f>
        <v>INCUMPLIMIENTO DEL INSTRUCTIVO ESTABLECIDO PARA EL MANEJO DEL ARCHIVO DE GESTIÓN  </v>
      </c>
      <c r="D38" s="165">
        <f>'ANALISIS DEL RIESGO'!D38</f>
        <v>3</v>
      </c>
      <c r="E38" s="165">
        <f>'ANALISIS DEL RIESGO'!E38</f>
        <v>2</v>
      </c>
      <c r="F38" s="165" t="s">
        <v>16</v>
      </c>
      <c r="G38" s="165" t="str">
        <f t="shared" si="5"/>
        <v>ZONA DE RIESGO MODERADA</v>
      </c>
      <c r="H38" s="165"/>
      <c r="I38" s="165">
        <v>2</v>
      </c>
      <c r="J38" s="165">
        <v>2</v>
      </c>
      <c r="K38" s="165" t="s">
        <v>15</v>
      </c>
      <c r="L38" s="165" t="str">
        <f t="shared" si="6"/>
        <v>ZONA DE RIESGO BAJA</v>
      </c>
      <c r="M38" s="69" t="str">
        <f t="shared" si="2"/>
        <v>Asumir el Riesgo</v>
      </c>
      <c r="N38" s="129"/>
      <c r="O38" s="89"/>
      <c r="P38" s="89"/>
      <c r="Q38" s="89"/>
    </row>
    <row r="39" spans="1:17" ht="79.5" customHeight="1" thickBot="1" thickTop="1">
      <c r="A39" s="64" t="str">
        <f>'ANALISIS DEL RIESGO'!A39</f>
        <v>CA00115-P</v>
      </c>
      <c r="B39" s="64" t="str">
        <f>'ANALISIS DEL RIESGO'!B39</f>
        <v>GESTION DE SERVICIOS ADMINISTRATIVOS</v>
      </c>
      <c r="C39" s="64" t="str">
        <f>'ANALISIS DEL RIESGO'!C39</f>
        <v>QUE NO SE TOMEN LAS ACCIONES DE MEJORA EN EL CUMPLIMIENTO DEL OBJETIVO DEL PROCESO </v>
      </c>
      <c r="D39" s="64">
        <f>'ANALISIS DEL RIESGO'!D39</f>
        <v>3</v>
      </c>
      <c r="E39" s="64">
        <f>'ANALISIS DEL RIESGO'!E39</f>
        <v>3</v>
      </c>
      <c r="F39" s="64" t="s">
        <v>17</v>
      </c>
      <c r="G39" s="64" t="str">
        <f t="shared" si="5"/>
        <v>ZONA DE RIESGO ALTA</v>
      </c>
      <c r="H39" s="64"/>
      <c r="I39" s="64">
        <v>3</v>
      </c>
      <c r="J39" s="64">
        <v>2</v>
      </c>
      <c r="K39" s="64" t="s">
        <v>16</v>
      </c>
      <c r="L39" s="64" t="str">
        <f t="shared" si="6"/>
        <v>ZONA DE RIESGO MODERADA</v>
      </c>
      <c r="M39" s="69" t="str">
        <f t="shared" si="2"/>
        <v>Asumir el Riesgo, Reducir el Riesgo</v>
      </c>
      <c r="N39" s="113"/>
      <c r="O39" s="61"/>
      <c r="P39" s="61"/>
      <c r="Q39" s="61"/>
    </row>
    <row r="40" spans="1:17" ht="80.25" customHeight="1" thickBot="1" thickTop="1">
      <c r="A40" s="64" t="str">
        <f>'ANALISIS DEL RIESGO'!A40</f>
        <v>CI04015-P</v>
      </c>
      <c r="B40" s="64" t="str">
        <f>'ANALISIS DEL RIESGO'!B40</f>
        <v>GESTION DE SERVICIOS ADMINISTRATIVOS (CALI)</v>
      </c>
      <c r="C40" s="64" t="str">
        <f>'ANALISIS DEL RIESGO'!C40</f>
        <v>Demora en los tramites y peticiones de los clientes externos</v>
      </c>
      <c r="D40" s="64">
        <f>'ANALISIS DEL RIESGO'!D40</f>
        <v>3</v>
      </c>
      <c r="E40" s="64">
        <f>'ANALISIS DEL RIESGO'!E40</f>
        <v>3</v>
      </c>
      <c r="F40" s="64" t="s">
        <v>17</v>
      </c>
      <c r="G40" s="64" t="str">
        <f t="shared" si="5"/>
        <v>ZONA DE RIESGO ALTA</v>
      </c>
      <c r="H40" s="64"/>
      <c r="I40" s="64">
        <v>2</v>
      </c>
      <c r="J40" s="64">
        <v>2</v>
      </c>
      <c r="K40" s="64" t="s">
        <v>15</v>
      </c>
      <c r="L40" s="64" t="str">
        <f t="shared" si="6"/>
        <v>ZONA DE RIESGO BAJA</v>
      </c>
      <c r="M40" s="69" t="str">
        <f t="shared" si="2"/>
        <v>Asumir el Riesgo</v>
      </c>
      <c r="N40" s="113"/>
      <c r="O40" s="61"/>
      <c r="P40" s="61"/>
      <c r="Q40" s="61"/>
    </row>
    <row r="41" spans="1:17" ht="79.5" customHeight="1" thickBot="1" thickTop="1">
      <c r="A41" s="64" t="str">
        <f>'ANALISIS DEL RIESGO'!A41</f>
        <v>CI03915-P</v>
      </c>
      <c r="B41" s="64" t="str">
        <f>'ANALISIS DEL RIESGO'!B41</f>
        <v>GESTION DE SERVICIOS ADMINISTRATIVOS (BUENAVENTURA) </v>
      </c>
      <c r="C41" s="64" t="str">
        <f>'ANALISIS DEL RIESGO'!C41</f>
        <v>PERDIDA DE INFORMACION, MANO DE OBRA, DAÑOS EN LOS EQUIPOS ELECTRICOS EN LA OFICINA DE BUENAVENTURA</v>
      </c>
      <c r="D41" s="64">
        <f>'ANALISIS DEL RIESGO'!D41</f>
        <v>3</v>
      </c>
      <c r="E41" s="64">
        <f>'ANALISIS DEL RIESGO'!E41</f>
        <v>2</v>
      </c>
      <c r="F41" s="64" t="str">
        <f>'ANALISIS DEL RIESGO'!F41</f>
        <v>M</v>
      </c>
      <c r="G41" s="64" t="str">
        <f t="shared" si="5"/>
        <v>ZONA DE RIESGO MODERADA</v>
      </c>
      <c r="H41" s="64"/>
      <c r="I41" s="64">
        <v>2</v>
      </c>
      <c r="J41" s="64">
        <v>2</v>
      </c>
      <c r="K41" s="64" t="s">
        <v>15</v>
      </c>
      <c r="L41" s="64" t="str">
        <f t="shared" si="6"/>
        <v>ZONA DE RIESGO BAJA</v>
      </c>
      <c r="M41" s="69" t="str">
        <f t="shared" si="2"/>
        <v>Asumir el Riesgo</v>
      </c>
      <c r="N41" s="113"/>
      <c r="O41" s="61"/>
      <c r="P41" s="61"/>
      <c r="Q41" s="61"/>
    </row>
    <row r="42" spans="1:17" ht="79.5" customHeight="1" thickBot="1" thickTop="1">
      <c r="A42" s="64" t="str">
        <f>'ANALISIS DEL RIESGO'!A42</f>
        <v>CA1917-P</v>
      </c>
      <c r="B42" s="64" t="str">
        <f>'ANALISIS DEL RIESGO'!B42</f>
        <v>GESTION DE SERVICIOS ADMINISTRATIVOS</v>
      </c>
      <c r="C42" s="64" t="str">
        <f>'ANALISIS DEL RIESGO'!C42</f>
        <v>PERDIDA DE LOS BIENES DE LA ENTIDAD </v>
      </c>
      <c r="D42" s="64">
        <f>'ANALISIS DEL RIESGO'!D42</f>
        <v>3</v>
      </c>
      <c r="E42" s="64">
        <f>'ANALISIS DEL RIESGO'!E42</f>
        <v>4</v>
      </c>
      <c r="F42" s="64" t="s">
        <v>19</v>
      </c>
      <c r="G42" s="64" t="str">
        <f t="shared" si="5"/>
        <v>ZONA DE RIESGO EXTREMA</v>
      </c>
      <c r="H42" s="64"/>
      <c r="I42" s="64">
        <v>3</v>
      </c>
      <c r="J42" s="64">
        <v>3</v>
      </c>
      <c r="K42" s="64" t="s">
        <v>17</v>
      </c>
      <c r="L42" s="64" t="str">
        <f t="shared" si="6"/>
        <v>ZONA DE RIESGO ALTA</v>
      </c>
      <c r="M42" s="223" t="str">
        <f t="shared" si="2"/>
        <v>Reducir el Riesgo, Evitar, Compartir o Transferir el Riesgo</v>
      </c>
      <c r="N42" s="113"/>
      <c r="O42" s="61"/>
      <c r="P42" s="61"/>
      <c r="Q42" s="61"/>
    </row>
    <row r="43" spans="1:17" ht="79.5" customHeight="1" thickBot="1" thickTop="1">
      <c r="A43" s="41" t="str">
        <f>'ANALISIS DEL RIESGO'!A43</f>
        <v>CA00915-P</v>
      </c>
      <c r="B43" s="41" t="str">
        <f>'ANALISIS DEL RIESGO'!B43</f>
        <v>GESTION DE BIENES TRANSFERIDOS</v>
      </c>
      <c r="C43" s="41" t="str">
        <f>'ANALISIS DEL RIESGO'!C43</f>
        <v>POSIBLE INCUMPLIMIENTO DE LA NORMATIVIDAD NTCGP 1000:2009 NUMERAL 4,2,4 (CONTROL DE REGISTROS) </v>
      </c>
      <c r="D43" s="41">
        <f>'ANALISIS DEL RIESGO'!D43</f>
        <v>3</v>
      </c>
      <c r="E43" s="41">
        <f>'ANALISIS DEL RIESGO'!E43</f>
        <v>3</v>
      </c>
      <c r="F43" s="41" t="s">
        <v>17</v>
      </c>
      <c r="G43" s="41" t="str">
        <f t="shared" si="5"/>
        <v>ZONA DE RIESGO ALTA</v>
      </c>
      <c r="H43" s="41"/>
      <c r="I43" s="41">
        <v>2</v>
      </c>
      <c r="J43" s="41">
        <v>2</v>
      </c>
      <c r="K43" s="41" t="s">
        <v>15</v>
      </c>
      <c r="L43" s="41" t="str">
        <f t="shared" si="6"/>
        <v>ZONA DE RIESGO BAJA</v>
      </c>
      <c r="M43" s="69" t="str">
        <f t="shared" si="2"/>
        <v>Asumir el Riesgo</v>
      </c>
      <c r="N43" s="140"/>
      <c r="O43" s="115"/>
      <c r="P43" s="115"/>
      <c r="Q43" s="115"/>
    </row>
    <row r="44" spans="1:17" ht="66" customHeight="1" thickBot="1" thickTop="1">
      <c r="A44" s="41" t="str">
        <f>'ANALISIS DEL RIESGO'!A44</f>
        <v>CA01015-P</v>
      </c>
      <c r="B44" s="41" t="str">
        <f>'ANALISIS DEL RIESGO'!B44</f>
        <v>GESTION DE BIENES TRANSFERIDOS</v>
      </c>
      <c r="C44" s="41" t="str">
        <f>'ANALISIS DEL RIESGO'!C44</f>
        <v>POSIBLE INCUMPLIMIENTO DE LA NORMATIVIDAD NTCGP 1000: 2009 4,2,3 (CONTROL DE DOCUMENTOS) </v>
      </c>
      <c r="D44" s="41">
        <f>'ANALISIS DEL RIESGO'!D44</f>
        <v>3</v>
      </c>
      <c r="E44" s="41">
        <f>'ANALISIS DEL RIESGO'!E44</f>
        <v>3</v>
      </c>
      <c r="F44" s="41" t="s">
        <v>17</v>
      </c>
      <c r="G44" s="41" t="str">
        <f t="shared" si="5"/>
        <v>ZONA DE RIESGO ALTA</v>
      </c>
      <c r="H44" s="41"/>
      <c r="I44" s="41">
        <v>2</v>
      </c>
      <c r="J44" s="41">
        <v>2</v>
      </c>
      <c r="K44" s="41" t="s">
        <v>15</v>
      </c>
      <c r="L44" s="41" t="str">
        <f t="shared" si="6"/>
        <v>ZONA DE RIESGO BAJA</v>
      </c>
      <c r="M44" s="69" t="str">
        <f t="shared" si="2"/>
        <v>Asumir el Riesgo</v>
      </c>
      <c r="N44" s="140"/>
      <c r="O44" s="115"/>
      <c r="P44" s="115"/>
      <c r="Q44" s="115"/>
    </row>
    <row r="45" spans="1:17" ht="79.5" customHeight="1" thickBot="1" thickTop="1">
      <c r="A45" s="41" t="str">
        <f>'ANALISIS DEL RIESGO'!A45</f>
        <v>CA01315-P</v>
      </c>
      <c r="B45" s="41" t="str">
        <f>'ANALISIS DEL RIESGO'!B45</f>
        <v>GESTION DE BIENES TRANSFERIDOS</v>
      </c>
      <c r="C45" s="41" t="str">
        <f>'ANALISIS DEL RIESGO'!C45</f>
        <v>QUE NO SE TOMEN LAS ACCIONES DE MEJORA EN EL CUMPLIMIENTO DEL OBJETIVO DEL PROCESO </v>
      </c>
      <c r="D45" s="41">
        <f>'ANALISIS DEL RIESGO'!D45</f>
        <v>3</v>
      </c>
      <c r="E45" s="41">
        <f>'ANALISIS DEL RIESGO'!E45</f>
        <v>2</v>
      </c>
      <c r="F45" s="41" t="s">
        <v>16</v>
      </c>
      <c r="G45" s="41" t="str">
        <f t="shared" si="5"/>
        <v>ZONA DE RIESGO MODERADA</v>
      </c>
      <c r="H45" s="41"/>
      <c r="I45" s="41">
        <v>2</v>
      </c>
      <c r="J45" s="41">
        <v>2</v>
      </c>
      <c r="K45" s="41" t="s">
        <v>15</v>
      </c>
      <c r="L45" s="41" t="str">
        <f t="shared" si="6"/>
        <v>ZONA DE RIESGO BAJA</v>
      </c>
      <c r="M45" s="69" t="str">
        <f t="shared" si="2"/>
        <v>Asumir el Riesgo</v>
      </c>
      <c r="N45" s="140"/>
      <c r="O45" s="115"/>
      <c r="P45" s="115"/>
      <c r="Q45" s="115"/>
    </row>
    <row r="46" spans="1:17" ht="79.5" customHeight="1" thickBot="1" thickTop="1">
      <c r="A46" s="41" t="str">
        <f>'ANALISIS DEL RIESGO'!A46</f>
        <v>CA01817-P</v>
      </c>
      <c r="B46" s="41" t="str">
        <f>'ANALISIS DEL RIESGO'!B46</f>
        <v>GESTION DE BIENES TRANSFERIDOS</v>
      </c>
      <c r="C46" s="41" t="str">
        <f>'ANALISIS DEL RIESGO'!C46</f>
        <v>QUE NO SE DE UN CORRECTO FUNCIONAMIENTO DEL SISTEMA DE GESTIÓN </v>
      </c>
      <c r="D46" s="41">
        <f>'ANALISIS DEL RIESGO'!D46</f>
        <v>3</v>
      </c>
      <c r="E46" s="41">
        <f>'ANALISIS DEL RIESGO'!E46</f>
        <v>3</v>
      </c>
      <c r="F46" s="41" t="s">
        <v>17</v>
      </c>
      <c r="G46" s="41" t="str">
        <f t="shared" si="5"/>
        <v>ZONA DE RIESGO ALTA</v>
      </c>
      <c r="H46" s="41"/>
      <c r="I46" s="41">
        <v>3</v>
      </c>
      <c r="J46" s="41">
        <v>2</v>
      </c>
      <c r="K46" s="41" t="s">
        <v>16</v>
      </c>
      <c r="L46" s="41" t="str">
        <f t="shared" si="6"/>
        <v>ZONA DE RIESGO MODERADA</v>
      </c>
      <c r="M46" s="69" t="str">
        <f t="shared" si="2"/>
        <v>Asumir el Riesgo, Reducir el Riesgo</v>
      </c>
      <c r="N46" s="140"/>
      <c r="O46" s="115"/>
      <c r="P46" s="115"/>
      <c r="Q46" s="115"/>
    </row>
    <row r="47" spans="1:17" ht="79.5" customHeight="1" thickBot="1" thickTop="1">
      <c r="A47" s="263" t="str">
        <f>'ANALISIS DEL RIESGO'!A47</f>
        <v>CI02117-P</v>
      </c>
      <c r="B47" s="263" t="str">
        <f>'ANALISIS DEL RIESGO'!B47</f>
        <v>GESTION DE PRESTACIONES ECONOMICAS</v>
      </c>
      <c r="C47" s="263" t="str">
        <f>'ANALISIS DEL RIESGO'!C47</f>
        <v>QUE NO SE ESTABLEZCAN LOS RIESGOS INHERENTES AL PROCESO </v>
      </c>
      <c r="D47" s="263">
        <f>'ANALISIS DEL RIESGO'!D47</f>
        <v>3</v>
      </c>
      <c r="E47" s="263">
        <f>'ANALISIS DEL RIESGO'!E47</f>
        <v>2</v>
      </c>
      <c r="F47" s="263" t="s">
        <v>397</v>
      </c>
      <c r="G47" s="263" t="str">
        <f t="shared" si="5"/>
        <v>ZONA DE RIESGO MODERADA</v>
      </c>
      <c r="H47" s="263"/>
      <c r="I47" s="263">
        <v>2</v>
      </c>
      <c r="J47" s="263">
        <v>2</v>
      </c>
      <c r="K47" s="263" t="s">
        <v>399</v>
      </c>
      <c r="L47" s="263" t="str">
        <f t="shared" si="6"/>
        <v>ZONA DE RIESGO BAJA</v>
      </c>
      <c r="M47" s="263" t="str">
        <f t="shared" si="2"/>
        <v>Asumir el Riesgo</v>
      </c>
      <c r="N47" s="155"/>
      <c r="O47" s="152"/>
      <c r="P47" s="152"/>
      <c r="Q47" s="152"/>
    </row>
    <row r="48" spans="1:17" ht="76.5" customHeight="1" thickBot="1" thickTop="1">
      <c r="A48" s="165" t="str">
        <f>'ANALISIS DEL RIESGO'!A48</f>
        <v>CI00717-P</v>
      </c>
      <c r="B48" s="165" t="str">
        <f>'ANALISIS DEL RIESGO'!B48</f>
        <v>ASISTENCIA JURIDICA </v>
      </c>
      <c r="C48" s="165" t="str">
        <f>'ANALISIS DEL RIESGO'!C48</f>
        <v>QUE NO SE PUEDA VERIFICAR LAS EVIDENCIAS EN LA AUDITORIA POR PARTE DE LA OFICINA DE  CONTROL INTRERNO Y CONLLEVE A UNA NO CONFORMIDAD DEL PROCESO ASISTENCIA JURIDICA </v>
      </c>
      <c r="D48" s="165">
        <f>'ANALISIS DEL RIESGO'!D48</f>
        <v>3</v>
      </c>
      <c r="E48" s="165">
        <f>'ANALISIS DEL RIESGO'!E48</f>
        <v>3</v>
      </c>
      <c r="F48" s="165" t="s">
        <v>17</v>
      </c>
      <c r="G48" s="165" t="str">
        <f t="shared" si="5"/>
        <v>ZONA DE RIESGO ALTA</v>
      </c>
      <c r="H48" s="165"/>
      <c r="I48" s="165">
        <v>2</v>
      </c>
      <c r="J48" s="165">
        <v>2</v>
      </c>
      <c r="K48" s="165" t="s">
        <v>15</v>
      </c>
      <c r="L48" s="165" t="str">
        <f t="shared" si="6"/>
        <v>ZONA DE RIESGO BAJA</v>
      </c>
      <c r="M48" s="69" t="str">
        <f aca="true" t="shared" si="7" ref="M48:M53">IF(K48="B",$N$2,IF(K48="M",$O$2,IF(K48="A",$P$2,IF(K48="E",$Q$2,"0"))))</f>
        <v>Asumir el Riesgo</v>
      </c>
      <c r="N48" s="89"/>
      <c r="O48" s="89"/>
      <c r="P48" s="89"/>
      <c r="Q48" s="89"/>
    </row>
    <row r="49" spans="1:17" ht="72.75" customHeight="1" thickBot="1" thickTop="1">
      <c r="A49" s="153" t="str">
        <f>'ANALISIS DEL RIESGO'!A49</f>
        <v>CA1217-P</v>
      </c>
      <c r="B49" s="153" t="str">
        <f>'ANALISIS DEL RIESGO'!B49</f>
        <v>SEGUIMIENTO Y EVALUACION INDEPENDIENTE </v>
      </c>
      <c r="C49" s="153" t="str">
        <f>'ANALISIS DEL RIESGO'!C49</f>
        <v>NO CUMPLIMIENTO DEL QUE HACER DEL PROCESO Y OFICINA DE CONTROL INTERNO  </v>
      </c>
      <c r="D49" s="153">
        <f>'ANALISIS DEL RIESGO'!D49</f>
        <v>4</v>
      </c>
      <c r="E49" s="153">
        <f>'ANALISIS DEL RIESGO'!E49</f>
        <v>4</v>
      </c>
      <c r="F49" s="153" t="s">
        <v>19</v>
      </c>
      <c r="G49" s="153" t="str">
        <f t="shared" si="5"/>
        <v>ZONA DE RIESGO EXTREMA</v>
      </c>
      <c r="H49" s="153" t="s">
        <v>442</v>
      </c>
      <c r="I49" s="153">
        <v>3</v>
      </c>
      <c r="J49" s="153">
        <v>3</v>
      </c>
      <c r="K49" s="153" t="s">
        <v>17</v>
      </c>
      <c r="L49" s="153" t="str">
        <f t="shared" si="6"/>
        <v>ZONA DE RIESGO ALTA</v>
      </c>
      <c r="M49" s="153" t="str">
        <f t="shared" si="7"/>
        <v>Reducir el Riesgo, Evitar, Compartir o Transferir el Riesgo</v>
      </c>
      <c r="N49" s="89"/>
      <c r="O49" s="89"/>
      <c r="P49" s="89"/>
      <c r="Q49" s="89"/>
    </row>
    <row r="50" spans="1:17" ht="60.75" customHeight="1" thickBot="1" thickTop="1">
      <c r="A50" s="153" t="str">
        <f>'ANALISIS DEL RIESGO'!A50</f>
        <v>CA1417-P</v>
      </c>
      <c r="B50" s="153" t="str">
        <f>'ANALISIS DEL RIESGO'!B50</f>
        <v>SEGUIMIENTO Y EVALUACION INDEPENDIENTE </v>
      </c>
      <c r="C50" s="153" t="str">
        <f>'ANALISIS DEL RIESGO'!C50</f>
        <v>INCUMPLIMIENTO A LA NORMAS DE GESTIÓN DOCUMENTAL  </v>
      </c>
      <c r="D50" s="153">
        <v>3</v>
      </c>
      <c r="E50" s="153">
        <v>3</v>
      </c>
      <c r="F50" s="153" t="s">
        <v>17</v>
      </c>
      <c r="G50" s="153" t="str">
        <f t="shared" si="5"/>
        <v>ZONA DE RIESGO ALTA</v>
      </c>
      <c r="H50" s="153" t="s">
        <v>448</v>
      </c>
      <c r="I50" s="153">
        <v>3</v>
      </c>
      <c r="J50" s="153">
        <v>2</v>
      </c>
      <c r="K50" s="153" t="s">
        <v>15</v>
      </c>
      <c r="L50" s="153" t="str">
        <f t="shared" si="6"/>
        <v>ZONA DE RIESGO BAJA</v>
      </c>
      <c r="M50" s="153" t="str">
        <f t="shared" si="7"/>
        <v>Asumir el Riesgo</v>
      </c>
      <c r="N50" s="89"/>
      <c r="O50" s="89"/>
      <c r="P50" s="89"/>
      <c r="Q50" s="89"/>
    </row>
    <row r="51" spans="1:17" ht="60.75" customHeight="1" thickBot="1" thickTop="1">
      <c r="A51" s="153" t="str">
        <f>'ANALISIS DEL RIESGO'!A51</f>
        <v>CA1517-P</v>
      </c>
      <c r="B51" s="153" t="str">
        <f>'ANALISIS DEL RIESGO'!B51</f>
        <v>SEGUIMIENTO Y EVALUACION INDEPENDIENTE </v>
      </c>
      <c r="C51" s="153" t="str">
        <f>'ANALISIS DEL RIESGO'!C51</f>
        <v>INCUMPLIMIENTO A LA NORMAS DE GESTIÓN DOCUMENTAL  </v>
      </c>
      <c r="D51" s="153">
        <v>3</v>
      </c>
      <c r="E51" s="153">
        <v>3</v>
      </c>
      <c r="F51" s="153" t="s">
        <v>19</v>
      </c>
      <c r="G51" s="153" t="str">
        <f t="shared" si="5"/>
        <v>ZONA DE RIESGO EXTREMA</v>
      </c>
      <c r="H51" s="153" t="s">
        <v>448</v>
      </c>
      <c r="I51" s="153">
        <v>3</v>
      </c>
      <c r="J51" s="153">
        <v>2</v>
      </c>
      <c r="K51" s="153" t="s">
        <v>15</v>
      </c>
      <c r="L51" s="153" t="str">
        <f t="shared" si="6"/>
        <v>ZONA DE RIESGO BAJA</v>
      </c>
      <c r="M51" s="153" t="str">
        <f t="shared" si="7"/>
        <v>Asumir el Riesgo</v>
      </c>
      <c r="N51" s="89"/>
      <c r="O51" s="89"/>
      <c r="P51" s="89"/>
      <c r="Q51" s="89"/>
    </row>
    <row r="52" spans="1:17" ht="60.75" customHeight="1" thickBot="1" thickTop="1">
      <c r="A52" s="153" t="str">
        <f>'ANALISIS DEL RIESGO'!A52</f>
        <v>CA1617-P</v>
      </c>
      <c r="B52" s="153" t="str">
        <f>'ANALISIS DEL RIESGO'!B52</f>
        <v>SEGUIMIENTO Y EVALUACION INDEPENDIENTE </v>
      </c>
      <c r="C52" s="153" t="str">
        <f>'ANALISIS DEL RIESGO'!C52</f>
        <v>INCUMPLIMIENTO A LA NORMA  NTCGP:1000-2009 e ISO -9001-2008.</v>
      </c>
      <c r="D52" s="153">
        <v>3</v>
      </c>
      <c r="E52" s="153">
        <v>3</v>
      </c>
      <c r="F52" s="153" t="s">
        <v>17</v>
      </c>
      <c r="G52" s="153" t="str">
        <f t="shared" si="5"/>
        <v>ZONA DE RIESGO ALTA</v>
      </c>
      <c r="H52" s="153"/>
      <c r="I52" s="153">
        <v>3</v>
      </c>
      <c r="J52" s="153">
        <v>2</v>
      </c>
      <c r="K52" s="153" t="s">
        <v>15</v>
      </c>
      <c r="L52" s="153" t="str">
        <f t="shared" si="6"/>
        <v>ZONA DE RIESGO BAJA</v>
      </c>
      <c r="M52" s="153" t="str">
        <f t="shared" si="7"/>
        <v>Asumir el Riesgo</v>
      </c>
      <c r="N52" s="89"/>
      <c r="O52" s="89"/>
      <c r="P52" s="89"/>
      <c r="Q52" s="89"/>
    </row>
    <row r="53" spans="1:17" ht="60.75" customHeight="1" thickBot="1" thickTop="1">
      <c r="A53" s="153" t="str">
        <f>'ANALISIS DEL RIESGO'!A53</f>
        <v>CA1717-P</v>
      </c>
      <c r="B53" s="153" t="str">
        <f>'ANALISIS DEL RIESGO'!B53</f>
        <v>SEGUIMIENTO Y EVALUACION INDEPENDIENTE </v>
      </c>
      <c r="C53" s="153" t="str">
        <f>'ANALISIS DEL RIESGO'!C53</f>
        <v>NO MEDIR LAS ACTIVIDADES DE EFICIENCIA Y EFICACIA DE DESARROLLO DEL PROCESO </v>
      </c>
      <c r="D53" s="153">
        <v>3</v>
      </c>
      <c r="E53" s="153">
        <v>3</v>
      </c>
      <c r="F53" s="153" t="s">
        <v>17</v>
      </c>
      <c r="G53" s="153" t="str">
        <f t="shared" si="5"/>
        <v>ZONA DE RIESGO ALTA</v>
      </c>
      <c r="H53" s="153"/>
      <c r="I53" s="153">
        <v>3</v>
      </c>
      <c r="J53" s="153">
        <v>2</v>
      </c>
      <c r="K53" s="153" t="s">
        <v>15</v>
      </c>
      <c r="L53" s="153" t="str">
        <f t="shared" si="6"/>
        <v>ZONA DE RIESGO BAJA</v>
      </c>
      <c r="M53" s="153" t="str">
        <f t="shared" si="7"/>
        <v>Asumir el Riesgo</v>
      </c>
      <c r="N53" s="89"/>
      <c r="O53" s="89"/>
      <c r="P53" s="89"/>
      <c r="Q53" s="89"/>
    </row>
    <row r="54" ht="13.5" thickTop="1"/>
  </sheetData>
  <sheetProtection/>
  <mergeCells count="16">
    <mergeCell ref="B6:B7"/>
    <mergeCell ref="C6:C7"/>
    <mergeCell ref="D6:E6"/>
    <mergeCell ref="G6:G7"/>
    <mergeCell ref="H6:H7"/>
    <mergeCell ref="I6:J6"/>
    <mergeCell ref="A6:A7"/>
    <mergeCell ref="A1:C4"/>
    <mergeCell ref="D1:J2"/>
    <mergeCell ref="L1:M3"/>
    <mergeCell ref="D3:J3"/>
    <mergeCell ref="D4:G4"/>
    <mergeCell ref="H4:J4"/>
    <mergeCell ref="L4:M4"/>
    <mergeCell ref="L6:L7"/>
    <mergeCell ref="M6:M7"/>
  </mergeCells>
  <conditionalFormatting sqref="H27:H36 G8:G48 L8:M48">
    <cfRule type="containsText" priority="585" dxfId="2" operator="containsText" text="Zona de Riesgo Extrema">
      <formula>NOT(ISERROR(SEARCH("Zona de Riesgo Extrema",G8)))</formula>
    </cfRule>
    <cfRule type="containsText" priority="586" dxfId="1" operator="containsText" text="Zona de Riesgo Alta">
      <formula>NOT(ISERROR(SEARCH("Zona de Riesgo Alta",G8)))</formula>
    </cfRule>
    <cfRule type="containsText" priority="587" dxfId="0" operator="containsText" text="Zona de Riesgo Moderada">
      <formula>NOT(ISERROR(SEARCH("Zona de Riesgo Moderada",G8)))</formula>
    </cfRule>
    <cfRule type="containsText" priority="588" dxfId="40" operator="containsText" text="Zona de Riesgo Baja">
      <formula>NOT(ISERROR(SEARCH("Zona de Riesgo Baja",G8)))</formula>
    </cfRule>
  </conditionalFormatting>
  <conditionalFormatting sqref="L1:L7 L54:L65536">
    <cfRule type="containsText" priority="581" dxfId="2" operator="containsText" text="Zona de Riesgo Extrema">
      <formula>NOT(ISERROR(SEARCH("Zona de Riesgo Extrema",L1)))</formula>
    </cfRule>
    <cfRule type="containsText" priority="582" dxfId="10" operator="containsText" text="Zona de Riesgo Baja">
      <formula>NOT(ISERROR(SEARCH("Zona de Riesgo Baja",L1)))</formula>
    </cfRule>
    <cfRule type="containsText" priority="583" dxfId="9" operator="containsText" text="Zona de Riesgo Moderada">
      <formula>NOT(ISERROR(SEARCH("Zona de Riesgo Moderada",L1)))</formula>
    </cfRule>
    <cfRule type="containsText" priority="584" dxfId="1" operator="containsText" text="Zona de Riesgo Alta">
      <formula>NOT(ISERROR(SEARCH("Zona de Riesgo Alta",L1)))</formula>
    </cfRule>
  </conditionalFormatting>
  <conditionalFormatting sqref="G49 L49:M49">
    <cfRule type="containsText" priority="29" dxfId="2" operator="containsText" text="Zona de Riesgo Extrema">
      <formula>NOT(ISERROR(SEARCH("Zona de Riesgo Extrema",G49)))</formula>
    </cfRule>
    <cfRule type="containsText" priority="30" dxfId="1" operator="containsText" text="Zona de Riesgo Alta">
      <formula>NOT(ISERROR(SEARCH("Zona de Riesgo Alta",G49)))</formula>
    </cfRule>
    <cfRule type="containsText" priority="31" dxfId="0" operator="containsText" text="Zona de Riesgo Moderada">
      <formula>NOT(ISERROR(SEARCH("Zona de Riesgo Moderada",G49)))</formula>
    </cfRule>
    <cfRule type="containsText" priority="32" dxfId="40" operator="containsText" text="Zona de Riesgo Baja">
      <formula>NOT(ISERROR(SEARCH("Zona de Riesgo Baja",G49)))</formula>
    </cfRule>
  </conditionalFormatting>
  <conditionalFormatting sqref="G50:G52 L50:M52">
    <cfRule type="containsText" priority="21" dxfId="2" operator="containsText" text="Zona de Riesgo Extrema">
      <formula>NOT(ISERROR(SEARCH("Zona de Riesgo Extrema",G50)))</formula>
    </cfRule>
    <cfRule type="containsText" priority="22" dxfId="1" operator="containsText" text="Zona de Riesgo Alta">
      <formula>NOT(ISERROR(SEARCH("Zona de Riesgo Alta",G50)))</formula>
    </cfRule>
    <cfRule type="containsText" priority="23" dxfId="0" operator="containsText" text="Zona de Riesgo Moderada">
      <formula>NOT(ISERROR(SEARCH("Zona de Riesgo Moderada",G50)))</formula>
    </cfRule>
    <cfRule type="containsText" priority="24" dxfId="40" operator="containsText" text="Zona de Riesgo Baja">
      <formula>NOT(ISERROR(SEARCH("Zona de Riesgo Baja",G50)))</formula>
    </cfRule>
  </conditionalFormatting>
  <conditionalFormatting sqref="G53 L53:M53">
    <cfRule type="containsText" priority="9" dxfId="2" operator="containsText" text="Zona de Riesgo Extrema">
      <formula>NOT(ISERROR(SEARCH("Zona de Riesgo Extrema",G53)))</formula>
    </cfRule>
    <cfRule type="containsText" priority="10" dxfId="1" operator="containsText" text="Zona de Riesgo Alta">
      <formula>NOT(ISERROR(SEARCH("Zona de Riesgo Alta",G53)))</formula>
    </cfRule>
    <cfRule type="containsText" priority="11" dxfId="0" operator="containsText" text="Zona de Riesgo Moderada">
      <formula>NOT(ISERROR(SEARCH("Zona de Riesgo Moderada",G53)))</formula>
    </cfRule>
    <cfRule type="containsText" priority="12" dxfId="40" operator="containsText" text="Zona de Riesgo Baja">
      <formula>NOT(ISERROR(SEARCH("Zona de Riesgo Baja",G53)))</formula>
    </cfRule>
  </conditionalFormatting>
  <printOptions/>
  <pageMargins left="0.7" right="0.7" top="0.75" bottom="0.75" header="0.3" footer="0.3"/>
  <pageSetup fitToHeight="1" fitToWidth="1" horizontalDpi="600" verticalDpi="600" orientation="landscape" paperSize="14" scale="8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FJ61"/>
  <sheetViews>
    <sheetView tabSelected="1" zoomScale="96" zoomScaleNormal="96" zoomScalePageLayoutView="0" workbookViewId="0" topLeftCell="A1">
      <pane ySplit="8" topLeftCell="A9" activePane="bottomLeft" state="frozen"/>
      <selection pane="topLeft" activeCell="F1" sqref="F1"/>
      <selection pane="bottomLeft" activeCell="A7" sqref="A7:A8"/>
    </sheetView>
  </sheetViews>
  <sheetFormatPr defaultColWidth="11.421875" defaultRowHeight="12.75"/>
  <cols>
    <col min="1" max="1" width="20.7109375" style="15" customWidth="1"/>
    <col min="2" max="2" width="18.28125" style="15" customWidth="1"/>
    <col min="3" max="3" width="17.00390625" style="15" customWidth="1"/>
    <col min="4" max="4" width="22.7109375" style="15" customWidth="1"/>
    <col min="5" max="5" width="29.57421875" style="15" customWidth="1"/>
    <col min="6" max="6" width="20.00390625" style="15" customWidth="1"/>
    <col min="7" max="7" width="18.140625" style="15" customWidth="1"/>
    <col min="8" max="8" width="70.28125" style="15" customWidth="1"/>
    <col min="9" max="9" width="13.57421875" style="7" customWidth="1"/>
    <col min="10" max="10" width="12.57421875" style="7" customWidth="1"/>
    <col min="11" max="11" width="18.7109375" style="7" customWidth="1"/>
    <col min="12" max="12" width="30.421875" style="12" customWidth="1"/>
    <col min="13" max="13" width="52.8515625" style="7" bestFit="1" customWidth="1"/>
    <col min="14" max="14" width="22.421875" style="57" customWidth="1"/>
    <col min="15" max="15" width="19.57421875" style="57" customWidth="1"/>
    <col min="16" max="16" width="20.7109375" style="360" customWidth="1"/>
    <col min="17" max="17" width="78.8515625" style="237" customWidth="1"/>
    <col min="18" max="18" width="51.57421875" style="193" customWidth="1"/>
    <col min="19" max="19" width="24.28125" style="7" customWidth="1"/>
    <col min="20" max="20" width="18.28125" style="7" customWidth="1"/>
    <col min="21" max="21" width="19.00390625" style="7" customWidth="1"/>
    <col min="22" max="22" width="18.7109375" style="7" customWidth="1"/>
    <col min="23" max="166" width="11.421875" style="58" customWidth="1"/>
    <col min="167" max="16384" width="11.421875" style="7" customWidth="1"/>
  </cols>
  <sheetData>
    <row r="1" spans="1:22" ht="25.5" customHeight="1" thickBot="1" thickTop="1">
      <c r="A1" s="444" t="s">
        <v>47</v>
      </c>
      <c r="B1" s="445"/>
      <c r="C1" s="445"/>
      <c r="D1" s="446" t="s">
        <v>0</v>
      </c>
      <c r="E1" s="446"/>
      <c r="F1" s="446"/>
      <c r="G1" s="446"/>
      <c r="H1" s="446"/>
      <c r="I1" s="446"/>
      <c r="J1" s="446"/>
      <c r="K1" s="446"/>
      <c r="L1" s="446"/>
      <c r="M1" s="446"/>
      <c r="N1" s="446"/>
      <c r="O1" s="446"/>
      <c r="P1" s="446"/>
      <c r="Q1" s="446"/>
      <c r="R1" s="446"/>
      <c r="S1" s="446"/>
      <c r="T1" s="446"/>
      <c r="U1" s="442"/>
      <c r="V1" s="442"/>
    </row>
    <row r="2" spans="1:22" ht="27" customHeight="1" thickBot="1" thickTop="1">
      <c r="A2" s="445"/>
      <c r="B2" s="445"/>
      <c r="C2" s="445"/>
      <c r="D2" s="446"/>
      <c r="E2" s="446"/>
      <c r="F2" s="446"/>
      <c r="G2" s="446"/>
      <c r="H2" s="446"/>
      <c r="I2" s="446"/>
      <c r="J2" s="446"/>
      <c r="K2" s="446"/>
      <c r="L2" s="446"/>
      <c r="M2" s="446"/>
      <c r="N2" s="446"/>
      <c r="O2" s="446"/>
      <c r="P2" s="446"/>
      <c r="Q2" s="446"/>
      <c r="R2" s="446"/>
      <c r="S2" s="446"/>
      <c r="T2" s="446"/>
      <c r="U2" s="442"/>
      <c r="V2" s="442"/>
    </row>
    <row r="3" spans="1:22" ht="15" customHeight="1" thickBot="1" thickTop="1">
      <c r="A3" s="445"/>
      <c r="B3" s="445"/>
      <c r="C3" s="445"/>
      <c r="D3" s="460" t="s">
        <v>48</v>
      </c>
      <c r="E3" s="460"/>
      <c r="F3" s="460"/>
      <c r="G3" s="460"/>
      <c r="H3" s="460"/>
      <c r="I3" s="460"/>
      <c r="J3" s="460"/>
      <c r="K3" s="460"/>
      <c r="L3" s="460"/>
      <c r="M3" s="460"/>
      <c r="N3" s="460"/>
      <c r="O3" s="460"/>
      <c r="P3" s="460"/>
      <c r="Q3" s="460"/>
      <c r="R3" s="460"/>
      <c r="S3" s="460"/>
      <c r="T3" s="460"/>
      <c r="U3" s="442"/>
      <c r="V3" s="442"/>
    </row>
    <row r="4" spans="1:22" ht="2.25" customHeight="1" thickBot="1" thickTop="1">
      <c r="A4" s="445"/>
      <c r="B4" s="445"/>
      <c r="C4" s="445"/>
      <c r="D4" s="460"/>
      <c r="E4" s="460"/>
      <c r="F4" s="460"/>
      <c r="G4" s="460"/>
      <c r="H4" s="460"/>
      <c r="I4" s="460"/>
      <c r="J4" s="460"/>
      <c r="K4" s="460"/>
      <c r="L4" s="460"/>
      <c r="M4" s="460"/>
      <c r="N4" s="460"/>
      <c r="O4" s="460"/>
      <c r="P4" s="460"/>
      <c r="Q4" s="460"/>
      <c r="R4" s="460"/>
      <c r="S4" s="460"/>
      <c r="T4" s="460"/>
      <c r="U4" s="442"/>
      <c r="V4" s="442"/>
    </row>
    <row r="5" spans="1:22" ht="15" customHeight="1" hidden="1" thickBot="1" thickTop="1">
      <c r="A5" s="427" t="s">
        <v>49</v>
      </c>
      <c r="B5" s="427"/>
      <c r="C5" s="427"/>
      <c r="D5" s="427" t="s">
        <v>50</v>
      </c>
      <c r="E5" s="427"/>
      <c r="F5" s="427"/>
      <c r="G5" s="427"/>
      <c r="H5" s="427"/>
      <c r="I5" s="427"/>
      <c r="J5" s="427"/>
      <c r="K5" s="427"/>
      <c r="L5" s="427"/>
      <c r="M5" s="427" t="s">
        <v>41</v>
      </c>
      <c r="N5" s="427"/>
      <c r="O5" s="427"/>
      <c r="P5" s="427"/>
      <c r="Q5" s="427"/>
      <c r="R5" s="427"/>
      <c r="S5" s="427"/>
      <c r="T5" s="427"/>
      <c r="U5" s="427" t="s">
        <v>6</v>
      </c>
      <c r="V5" s="427"/>
    </row>
    <row r="6" ht="20.25" customHeight="1" hidden="1" thickBot="1" thickTop="1"/>
    <row r="7" spans="1:22" ht="39.75" customHeight="1" thickBot="1" thickTop="1">
      <c r="A7" s="412" t="s">
        <v>51</v>
      </c>
      <c r="B7" s="412" t="s">
        <v>52</v>
      </c>
      <c r="C7" s="412" t="s">
        <v>53</v>
      </c>
      <c r="D7" s="412" t="s">
        <v>26</v>
      </c>
      <c r="E7" s="412" t="s">
        <v>28</v>
      </c>
      <c r="F7" s="411" t="s">
        <v>35</v>
      </c>
      <c r="G7" s="411"/>
      <c r="H7" s="411" t="s">
        <v>54</v>
      </c>
      <c r="I7" s="412" t="s">
        <v>55</v>
      </c>
      <c r="J7" s="412" t="s">
        <v>56</v>
      </c>
      <c r="K7" s="311" t="s">
        <v>57</v>
      </c>
      <c r="L7" s="412" t="s">
        <v>58</v>
      </c>
      <c r="M7" s="412" t="s">
        <v>59</v>
      </c>
      <c r="N7" s="449" t="s">
        <v>60</v>
      </c>
      <c r="O7" s="449" t="s">
        <v>61</v>
      </c>
      <c r="P7" s="452" t="s">
        <v>62</v>
      </c>
      <c r="Q7" s="412" t="s">
        <v>190</v>
      </c>
      <c r="R7" s="411" t="s">
        <v>63</v>
      </c>
      <c r="S7" s="310" t="s">
        <v>64</v>
      </c>
      <c r="T7" s="310" t="s">
        <v>65</v>
      </c>
      <c r="U7" s="411" t="s">
        <v>192</v>
      </c>
      <c r="V7" s="447" t="s">
        <v>66</v>
      </c>
    </row>
    <row r="8" spans="1:22" ht="37.5" customHeight="1" thickBot="1" thickTop="1">
      <c r="A8" s="443"/>
      <c r="B8" s="443"/>
      <c r="C8" s="443"/>
      <c r="D8" s="443"/>
      <c r="E8" s="443"/>
      <c r="F8" s="313" t="s">
        <v>7</v>
      </c>
      <c r="G8" s="313" t="s">
        <v>8</v>
      </c>
      <c r="H8" s="451"/>
      <c r="I8" s="443"/>
      <c r="J8" s="443"/>
      <c r="K8" s="314" t="s">
        <v>67</v>
      </c>
      <c r="L8" s="443"/>
      <c r="M8" s="443"/>
      <c r="N8" s="450"/>
      <c r="O8" s="450"/>
      <c r="P8" s="453"/>
      <c r="Q8" s="443"/>
      <c r="R8" s="451"/>
      <c r="S8" s="314" t="s">
        <v>191</v>
      </c>
      <c r="T8" s="314" t="s">
        <v>68</v>
      </c>
      <c r="U8" s="451"/>
      <c r="V8" s="448"/>
    </row>
    <row r="9" spans="1:166" s="68" customFormat="1" ht="48" customHeight="1" thickBot="1" thickTop="1">
      <c r="A9" s="480" t="str">
        <f>+'MAPA DE RIESGOS'!A8</f>
        <v>CI01813-P</v>
      </c>
      <c r="B9" s="458" t="s">
        <v>137</v>
      </c>
      <c r="C9" s="469" t="s">
        <v>138</v>
      </c>
      <c r="D9" s="437" t="str">
        <f>'MAPA DE RIESGOS'!B8</f>
        <v>DIRECCIONAMIENTO ESTRATÉGICO</v>
      </c>
      <c r="E9" s="437" t="str">
        <f>'MAPA DE RIESGOS'!C8</f>
        <v>POSIBLE CONSTRUCCIÓN DE LA DOFA DE MANERA INADECUADA</v>
      </c>
      <c r="F9" s="437">
        <f>'MAPA DE RIESGOS'!D8</f>
        <v>5</v>
      </c>
      <c r="G9" s="437">
        <f>'MAPA DE RIESGOS'!E8</f>
        <v>2</v>
      </c>
      <c r="H9" s="288" t="s">
        <v>139</v>
      </c>
      <c r="I9" s="224">
        <v>41429</v>
      </c>
      <c r="J9" s="224">
        <v>42063</v>
      </c>
      <c r="K9" s="224" t="str">
        <f aca="true" t="shared" si="0" ref="K9:K33">IF(P9=100%,("T"),(IF(P9=0%,("SI"),("P"))))</f>
        <v>P</v>
      </c>
      <c r="L9" s="437" t="s">
        <v>140</v>
      </c>
      <c r="M9" s="437" t="s">
        <v>91</v>
      </c>
      <c r="N9" s="435">
        <v>0.2</v>
      </c>
      <c r="O9" s="431">
        <v>1</v>
      </c>
      <c r="P9" s="433">
        <f>+N9/O9</f>
        <v>0.2</v>
      </c>
      <c r="Q9" s="454" t="s">
        <v>483</v>
      </c>
      <c r="R9" s="456" t="s">
        <v>541</v>
      </c>
      <c r="S9" s="437" t="s">
        <v>529</v>
      </c>
      <c r="T9" s="437" t="s">
        <v>530</v>
      </c>
      <c r="U9" s="469">
        <v>43304</v>
      </c>
      <c r="V9" s="437" t="s">
        <v>531</v>
      </c>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row>
    <row r="10" spans="1:166" s="68" customFormat="1" ht="45" customHeight="1" thickBot="1" thickTop="1">
      <c r="A10" s="481"/>
      <c r="B10" s="459"/>
      <c r="C10" s="470"/>
      <c r="D10" s="438"/>
      <c r="E10" s="438"/>
      <c r="F10" s="438"/>
      <c r="G10" s="438"/>
      <c r="H10" s="288" t="s">
        <v>141</v>
      </c>
      <c r="I10" s="224">
        <v>42063</v>
      </c>
      <c r="J10" s="224">
        <v>42076</v>
      </c>
      <c r="K10" s="224" t="str">
        <f t="shared" si="0"/>
        <v>SI</v>
      </c>
      <c r="L10" s="438"/>
      <c r="M10" s="438"/>
      <c r="N10" s="436"/>
      <c r="O10" s="432"/>
      <c r="P10" s="434"/>
      <c r="Q10" s="455"/>
      <c r="R10" s="457"/>
      <c r="S10" s="438"/>
      <c r="T10" s="438"/>
      <c r="U10" s="470"/>
      <c r="V10" s="43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row>
    <row r="11" spans="1:166" s="68" customFormat="1" ht="64.5" customHeight="1" thickBot="1" thickTop="1">
      <c r="A11" s="82" t="str">
        <f>+'MAPA DE RIESGOS'!A9</f>
        <v>CA03614-P</v>
      </c>
      <c r="B11" s="83">
        <v>41779</v>
      </c>
      <c r="C11" s="275">
        <v>41802</v>
      </c>
      <c r="D11" s="288" t="str">
        <f>'MAPA DE RIESGOS'!B9</f>
        <v>DIRECCIONAMIENTO ESTRATÉGICO</v>
      </c>
      <c r="E11" s="288" t="str">
        <f>'MAPA DE RIESGOS'!C9</f>
        <v>BRINDAR INFORMACIÓN ERRADA DE LA PLANEACIÓN ESTRATÉGICA A LOS FUNCIONARIOS DE LA ENTIDAD</v>
      </c>
      <c r="F11" s="288">
        <f>'MAPA DE RIESGOS'!D9</f>
        <v>5</v>
      </c>
      <c r="G11" s="288">
        <f>'MAPA DE RIESGOS'!E9</f>
        <v>2</v>
      </c>
      <c r="H11" s="288" t="s">
        <v>106</v>
      </c>
      <c r="I11" s="224">
        <v>41913</v>
      </c>
      <c r="J11" s="224">
        <v>42185</v>
      </c>
      <c r="K11" s="224" t="str">
        <f t="shared" si="0"/>
        <v>P</v>
      </c>
      <c r="L11" s="288" t="s">
        <v>116</v>
      </c>
      <c r="M11" s="70" t="s">
        <v>107</v>
      </c>
      <c r="N11" s="319">
        <v>0.5</v>
      </c>
      <c r="O11" s="319">
        <v>1</v>
      </c>
      <c r="P11" s="361">
        <f>+N11/O11</f>
        <v>0.5</v>
      </c>
      <c r="Q11" s="321" t="s">
        <v>517</v>
      </c>
      <c r="R11" s="194" t="s">
        <v>543</v>
      </c>
      <c r="S11" s="288" t="s">
        <v>529</v>
      </c>
      <c r="T11" s="288" t="s">
        <v>530</v>
      </c>
      <c r="U11" s="275">
        <v>43304</v>
      </c>
      <c r="V11" s="288" t="s">
        <v>531</v>
      </c>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row>
    <row r="12" spans="1:166" s="68" customFormat="1" ht="87.75" customHeight="1" thickBot="1" thickTop="1">
      <c r="A12" s="82" t="str">
        <f>+'MAPA DE RIESGOS'!A10</f>
        <v>CA07014-P</v>
      </c>
      <c r="B12" s="83">
        <v>41904</v>
      </c>
      <c r="C12" s="275">
        <v>41927</v>
      </c>
      <c r="D12" s="288" t="str">
        <f>'MAPA DE RIESGOS'!B10</f>
        <v>DIRECCIONAMIENTO ESTRATÉGICO</v>
      </c>
      <c r="E12" s="288" t="str">
        <f>'MAPA DE RIESGOS'!C10</f>
        <v>INCUMPLIMIENTO DEL DECRETO 943 DE MAYO DE 2014 REFERENTE A LA ACTUALIZACIÓN DEL MECI</v>
      </c>
      <c r="F12" s="288">
        <f>'MAPA DE RIESGOS'!D10</f>
        <v>4</v>
      </c>
      <c r="G12" s="288">
        <f>'MAPA DE RIESGOS'!E10</f>
        <v>2</v>
      </c>
      <c r="H12" s="288" t="s">
        <v>121</v>
      </c>
      <c r="I12" s="224">
        <v>41927</v>
      </c>
      <c r="J12" s="224">
        <v>42062</v>
      </c>
      <c r="K12" s="224" t="str">
        <f t="shared" si="0"/>
        <v>P</v>
      </c>
      <c r="L12" s="288" t="s">
        <v>115</v>
      </c>
      <c r="M12" s="70" t="s">
        <v>122</v>
      </c>
      <c r="N12" s="322">
        <v>3</v>
      </c>
      <c r="O12" s="322">
        <v>5</v>
      </c>
      <c r="P12" s="361">
        <f aca="true" t="shared" si="1" ref="P12:P61">+N12/O12</f>
        <v>0.6</v>
      </c>
      <c r="Q12" s="321" t="s">
        <v>489</v>
      </c>
      <c r="R12" s="225" t="s">
        <v>544</v>
      </c>
      <c r="S12" s="288" t="s">
        <v>529</v>
      </c>
      <c r="T12" s="288" t="s">
        <v>530</v>
      </c>
      <c r="U12" s="275">
        <v>43304</v>
      </c>
      <c r="V12" s="288" t="s">
        <v>531</v>
      </c>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row>
    <row r="13" spans="1:166" s="68" customFormat="1" ht="66.75" customHeight="1" thickBot="1" thickTop="1">
      <c r="A13" s="82" t="str">
        <f>+'MAPA DE RIESGOS'!A11</f>
        <v>CA07114-P</v>
      </c>
      <c r="B13" s="83">
        <v>41904</v>
      </c>
      <c r="C13" s="275">
        <v>41927</v>
      </c>
      <c r="D13" s="288" t="str">
        <f>'MAPA DE RIESGOS'!B11</f>
        <v>DIRECCIONAMIENTO ESTRATÉGICO</v>
      </c>
      <c r="E13" s="288" t="str">
        <f>'MAPA DE RIESGOS'!C11</f>
        <v>POSIBLES INCUMPLIMIENTOS REFERENTES A LAS ACTIVIDADES QUE DESARROLLA LA OFICINA</v>
      </c>
      <c r="F13" s="288">
        <f>'MAPA DE RIESGOS'!D11</f>
        <v>4</v>
      </c>
      <c r="G13" s="288">
        <f>'MAPA DE RIESGOS'!E11</f>
        <v>1</v>
      </c>
      <c r="H13" s="288" t="s">
        <v>126</v>
      </c>
      <c r="I13" s="224">
        <v>41927</v>
      </c>
      <c r="J13" s="224">
        <v>41993</v>
      </c>
      <c r="K13" s="224" t="str">
        <f t="shared" si="0"/>
        <v>SI</v>
      </c>
      <c r="L13" s="288" t="s">
        <v>115</v>
      </c>
      <c r="M13" s="70" t="s">
        <v>127</v>
      </c>
      <c r="N13" s="322">
        <v>0</v>
      </c>
      <c r="O13" s="322">
        <v>1</v>
      </c>
      <c r="P13" s="361">
        <f t="shared" si="1"/>
        <v>0</v>
      </c>
      <c r="Q13" s="320" t="s">
        <v>516</v>
      </c>
      <c r="R13" s="225" t="s">
        <v>545</v>
      </c>
      <c r="S13" s="288" t="s">
        <v>529</v>
      </c>
      <c r="T13" s="288" t="s">
        <v>530</v>
      </c>
      <c r="U13" s="275">
        <v>43304</v>
      </c>
      <c r="V13" s="288" t="s">
        <v>531</v>
      </c>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row>
    <row r="14" spans="1:166" s="68" customFormat="1" ht="60.75" customHeight="1" thickBot="1" thickTop="1">
      <c r="A14" s="82" t="str">
        <f>+'MAPA DE RIESGOS'!A12</f>
        <v>CI03015-P</v>
      </c>
      <c r="B14" s="83">
        <v>42263</v>
      </c>
      <c r="C14" s="275">
        <v>42261</v>
      </c>
      <c r="D14" s="288" t="str">
        <f>'MAPA DE RIESGOS'!B12</f>
        <v>DIRECCIONAMIENTO ESTRATÉGICO</v>
      </c>
      <c r="E14" s="288" t="str">
        <f>'MAPA DE RIESGOS'!C12</f>
        <v>POSIBLE INCUMPLIMIENTO DEL NUMERAL 4,2,2  DE LA NORMA MANUAL DE CALIDAD </v>
      </c>
      <c r="F14" s="288">
        <f>'MAPA DE RIESGOS'!D12</f>
        <v>4</v>
      </c>
      <c r="G14" s="288">
        <f>'MAPA DE RIESGOS'!E12</f>
        <v>3</v>
      </c>
      <c r="H14" s="288" t="s">
        <v>236</v>
      </c>
      <c r="I14" s="224">
        <v>42439</v>
      </c>
      <c r="J14" s="224">
        <v>42551</v>
      </c>
      <c r="K14" s="224" t="str">
        <f t="shared" si="0"/>
        <v>P</v>
      </c>
      <c r="L14" s="288" t="s">
        <v>115</v>
      </c>
      <c r="M14" s="70" t="s">
        <v>237</v>
      </c>
      <c r="N14" s="319">
        <v>0.18</v>
      </c>
      <c r="O14" s="322">
        <v>1</v>
      </c>
      <c r="P14" s="361">
        <f t="shared" si="1"/>
        <v>0.18</v>
      </c>
      <c r="Q14" s="321" t="s">
        <v>490</v>
      </c>
      <c r="R14" s="308" t="s">
        <v>546</v>
      </c>
      <c r="S14" s="288" t="s">
        <v>529</v>
      </c>
      <c r="T14" s="288" t="s">
        <v>530</v>
      </c>
      <c r="U14" s="275">
        <v>43304</v>
      </c>
      <c r="V14" s="288" t="s">
        <v>531</v>
      </c>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row>
    <row r="15" spans="1:166" s="68" customFormat="1" ht="65.25" customHeight="1" thickBot="1" thickTop="1">
      <c r="A15" s="82" t="str">
        <f>+'MAPA DE RIESGOS'!A13</f>
        <v>CI03115-P</v>
      </c>
      <c r="B15" s="83">
        <v>42263</v>
      </c>
      <c r="C15" s="275">
        <v>42261</v>
      </c>
      <c r="D15" s="288" t="str">
        <f>'MAPA DE RIESGOS'!B13</f>
        <v>DIRECCIONAMIENTO ESTRATÉGICO</v>
      </c>
      <c r="E15" s="288" t="str">
        <f>'MAPA DE RIESGOS'!C13</f>
        <v>posible contruccion de la Matriz del Plan Anticorrupción y sus componentes no acorde a la metodologia actual </v>
      </c>
      <c r="F15" s="288">
        <f>'MAPA DE RIESGOS'!D13</f>
        <v>4</v>
      </c>
      <c r="G15" s="288">
        <f>'MAPA DE RIESGOS'!E13</f>
        <v>3</v>
      </c>
      <c r="H15" s="288" t="s">
        <v>240</v>
      </c>
      <c r="I15" s="224">
        <v>42439</v>
      </c>
      <c r="J15" s="224">
        <v>42459</v>
      </c>
      <c r="K15" s="224" t="str">
        <f t="shared" si="0"/>
        <v>P</v>
      </c>
      <c r="L15" s="288" t="s">
        <v>241</v>
      </c>
      <c r="M15" s="70" t="s">
        <v>242</v>
      </c>
      <c r="N15" s="319">
        <v>0.15</v>
      </c>
      <c r="O15" s="322">
        <v>1</v>
      </c>
      <c r="P15" s="361">
        <f t="shared" si="1"/>
        <v>0.15</v>
      </c>
      <c r="Q15" s="321" t="s">
        <v>491</v>
      </c>
      <c r="R15" s="225" t="s">
        <v>547</v>
      </c>
      <c r="S15" s="288" t="s">
        <v>529</v>
      </c>
      <c r="T15" s="288" t="s">
        <v>530</v>
      </c>
      <c r="U15" s="275">
        <v>43304</v>
      </c>
      <c r="V15" s="288" t="s">
        <v>531</v>
      </c>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row>
    <row r="16" spans="1:166" s="68" customFormat="1" ht="65.25" customHeight="1" thickBot="1" thickTop="1">
      <c r="A16" s="82" t="str">
        <f>+'MAPA DE RIESGOS'!A14</f>
        <v>CA00317-P</v>
      </c>
      <c r="B16" s="83">
        <v>42789</v>
      </c>
      <c r="C16" s="275">
        <v>42821</v>
      </c>
      <c r="D16" s="288" t="str">
        <f>'MAPA DE RIESGOS'!B14</f>
        <v>DIRECCIONAMIENTO ESTRATÉGICO</v>
      </c>
      <c r="E16" s="288" t="str">
        <f>'MAPA DE RIESGOS'!C14</f>
        <v>NO CONTAR CON LOS INSUMOS COMPLETOS PARA CONSOLIDAR EL INFORME EJECUTIVO DE REVISIÓN POR LA DRECCIÓN </v>
      </c>
      <c r="F16" s="288">
        <f>'MAPA DE RIESGOS'!D14</f>
        <v>3</v>
      </c>
      <c r="G16" s="288">
        <f>'MAPA DE RIESGOS'!E14</f>
        <v>2</v>
      </c>
      <c r="H16" s="288" t="s">
        <v>382</v>
      </c>
      <c r="I16" s="224">
        <v>42805</v>
      </c>
      <c r="J16" s="224">
        <v>43008</v>
      </c>
      <c r="K16" s="224" t="str">
        <f t="shared" si="0"/>
        <v>P</v>
      </c>
      <c r="L16" s="288" t="s">
        <v>261</v>
      </c>
      <c r="M16" s="70" t="s">
        <v>282</v>
      </c>
      <c r="N16" s="319">
        <v>0.2</v>
      </c>
      <c r="O16" s="319">
        <v>1</v>
      </c>
      <c r="P16" s="361">
        <f t="shared" si="1"/>
        <v>0.2</v>
      </c>
      <c r="Q16" s="320" t="s">
        <v>526</v>
      </c>
      <c r="R16" s="308" t="s">
        <v>548</v>
      </c>
      <c r="S16" s="288" t="s">
        <v>529</v>
      </c>
      <c r="T16" s="288" t="s">
        <v>530</v>
      </c>
      <c r="U16" s="269">
        <v>43304</v>
      </c>
      <c r="V16" s="308" t="s">
        <v>531</v>
      </c>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row>
    <row r="17" spans="1:166" s="11" customFormat="1" ht="65.25" customHeight="1" thickBot="1" thickTop="1">
      <c r="A17" s="36" t="str">
        <f>+'MAPA DE RIESGOS'!A15</f>
        <v>CA05813-P</v>
      </c>
      <c r="B17" s="37">
        <v>41600</v>
      </c>
      <c r="C17" s="272">
        <v>41618</v>
      </c>
      <c r="D17" s="304" t="str">
        <f>'MAPA DE RIESGOS'!B15</f>
        <v>GESTION DE TIC`S</v>
      </c>
      <c r="E17" s="304" t="str">
        <f>'MAPA DE RIESGOS'!C15</f>
        <v>QUE SE INCUMPLA CON LAS POLITICAS DE SEGURIDAD DE LA ENTIDAD</v>
      </c>
      <c r="F17" s="304">
        <f>'MAPA DE RIESGOS'!D15</f>
        <v>2</v>
      </c>
      <c r="G17" s="304">
        <f>'MAPA DE RIESGOS'!E15</f>
        <v>3</v>
      </c>
      <c r="H17" s="304" t="s">
        <v>356</v>
      </c>
      <c r="I17" s="252">
        <v>41618</v>
      </c>
      <c r="J17" s="252">
        <v>42277</v>
      </c>
      <c r="K17" s="252" t="str">
        <f t="shared" si="0"/>
        <v>P</v>
      </c>
      <c r="L17" s="304" t="s">
        <v>129</v>
      </c>
      <c r="M17" s="38" t="s">
        <v>93</v>
      </c>
      <c r="N17" s="323">
        <v>0.5</v>
      </c>
      <c r="O17" s="324">
        <v>1</v>
      </c>
      <c r="P17" s="361">
        <f t="shared" si="1"/>
        <v>0.5</v>
      </c>
      <c r="Q17" s="325" t="s">
        <v>507</v>
      </c>
      <c r="R17" s="228" t="s">
        <v>549</v>
      </c>
      <c r="S17" s="304" t="s">
        <v>529</v>
      </c>
      <c r="T17" s="304" t="s">
        <v>530</v>
      </c>
      <c r="U17" s="272">
        <v>43304</v>
      </c>
      <c r="V17" s="304" t="s">
        <v>531</v>
      </c>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row>
    <row r="18" spans="1:166" s="11" customFormat="1" ht="57" customHeight="1" thickBot="1" thickTop="1">
      <c r="A18" s="315" t="str">
        <f>+'MAPA DE RIESGOS'!A16</f>
        <v>CA03515-P</v>
      </c>
      <c r="B18" s="316">
        <v>42236</v>
      </c>
      <c r="C18" s="317">
        <v>42256</v>
      </c>
      <c r="D18" s="304" t="str">
        <f>'MAPA DE RIESGOS'!B16</f>
        <v>GESTION DE TIC`S</v>
      </c>
      <c r="E18" s="304" t="str">
        <f>'MAPA DE RIESGOS'!C16</f>
        <v>POSIBLE ATAQUE DE SEGURIDAD </v>
      </c>
      <c r="F18" s="304">
        <f>'MAPA DE RIESGOS'!D16</f>
        <v>3</v>
      </c>
      <c r="G18" s="304">
        <f>'MAPA DE RIESGOS'!E16</f>
        <v>3</v>
      </c>
      <c r="H18" s="304" t="s">
        <v>205</v>
      </c>
      <c r="I18" s="252">
        <v>42277</v>
      </c>
      <c r="J18" s="252">
        <v>42368</v>
      </c>
      <c r="K18" s="252" t="str">
        <f t="shared" si="0"/>
        <v>P</v>
      </c>
      <c r="L18" s="304" t="s">
        <v>117</v>
      </c>
      <c r="M18" s="38" t="s">
        <v>92</v>
      </c>
      <c r="N18" s="323">
        <v>0.5</v>
      </c>
      <c r="O18" s="324">
        <v>1</v>
      </c>
      <c r="P18" s="361">
        <f>+N18/O18</f>
        <v>0.5</v>
      </c>
      <c r="Q18" s="325" t="s">
        <v>508</v>
      </c>
      <c r="R18" s="228" t="s">
        <v>550</v>
      </c>
      <c r="S18" s="304" t="s">
        <v>529</v>
      </c>
      <c r="T18" s="304" t="s">
        <v>530</v>
      </c>
      <c r="U18" s="272">
        <v>43304</v>
      </c>
      <c r="V18" s="304" t="s">
        <v>531</v>
      </c>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row>
    <row r="19" spans="1:166" s="33" customFormat="1" ht="63" customHeight="1" thickBot="1" thickTop="1">
      <c r="A19" s="315" t="str">
        <f>+'MAPA DE RIESGOS'!A17</f>
        <v>CA01316-P</v>
      </c>
      <c r="B19" s="316">
        <v>42418</v>
      </c>
      <c r="C19" s="317">
        <v>42445</v>
      </c>
      <c r="D19" s="304" t="str">
        <f>'MAPA DE RIESGOS'!B17</f>
        <v>GESTION DE TIC`S</v>
      </c>
      <c r="E19" s="304" t="str">
        <f>'MAPA DE RIESGOS'!C17</f>
        <v>POSIBLE INSTALACIÓN DE SOFTWARE ILEGAL </v>
      </c>
      <c r="F19" s="304">
        <f>'MAPA DE RIESGOS'!D17</f>
        <v>3</v>
      </c>
      <c r="G19" s="304">
        <f>'MAPA DE RIESGOS'!E17</f>
        <v>3</v>
      </c>
      <c r="H19" s="304" t="s">
        <v>252</v>
      </c>
      <c r="I19" s="252">
        <v>42445</v>
      </c>
      <c r="J19" s="252">
        <v>42551</v>
      </c>
      <c r="K19" s="252" t="str">
        <f t="shared" si="0"/>
        <v>P</v>
      </c>
      <c r="L19" s="304" t="s">
        <v>117</v>
      </c>
      <c r="M19" s="38" t="s">
        <v>258</v>
      </c>
      <c r="N19" s="323">
        <v>0.2</v>
      </c>
      <c r="O19" s="324">
        <v>1</v>
      </c>
      <c r="P19" s="361">
        <f t="shared" si="1"/>
        <v>0.2</v>
      </c>
      <c r="Q19" s="325" t="s">
        <v>509</v>
      </c>
      <c r="R19" s="195" t="s">
        <v>551</v>
      </c>
      <c r="S19" s="304" t="s">
        <v>529</v>
      </c>
      <c r="T19" s="304" t="s">
        <v>530</v>
      </c>
      <c r="U19" s="272">
        <v>43304</v>
      </c>
      <c r="V19" s="304" t="s">
        <v>531</v>
      </c>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row>
    <row r="20" spans="1:166" s="33" customFormat="1" ht="66.75" customHeight="1" thickBot="1" thickTop="1">
      <c r="A20" s="315" t="str">
        <f>+'MAPA DE RIESGOS'!A18</f>
        <v>CA01516-P</v>
      </c>
      <c r="B20" s="316">
        <v>42418</v>
      </c>
      <c r="C20" s="317">
        <v>42445</v>
      </c>
      <c r="D20" s="304" t="str">
        <f>'MAPA DE RIESGOS'!B18</f>
        <v>GESTION DE TIC`S</v>
      </c>
      <c r="E20" s="304" t="str">
        <f>'MAPA DE RIESGOS'!C18</f>
        <v>QUE NO SE TENGAN CANALES EFECTIVOS DE COMUNICACIÓN CON EL CIUDADANO </v>
      </c>
      <c r="F20" s="304">
        <f>'MAPA DE RIESGOS'!D18</f>
        <v>3</v>
      </c>
      <c r="G20" s="304">
        <f>'MAPA DE RIESGOS'!E18</f>
        <v>3</v>
      </c>
      <c r="H20" s="304" t="s">
        <v>256</v>
      </c>
      <c r="I20" s="252">
        <v>42445</v>
      </c>
      <c r="J20" s="252">
        <v>42551</v>
      </c>
      <c r="K20" s="252" t="str">
        <f t="shared" si="0"/>
        <v>T</v>
      </c>
      <c r="L20" s="304" t="s">
        <v>117</v>
      </c>
      <c r="M20" s="38" t="s">
        <v>257</v>
      </c>
      <c r="N20" s="323">
        <v>1</v>
      </c>
      <c r="O20" s="324">
        <v>1</v>
      </c>
      <c r="P20" s="361">
        <f t="shared" si="1"/>
        <v>1</v>
      </c>
      <c r="Q20" s="325" t="s">
        <v>510</v>
      </c>
      <c r="R20" s="195" t="s">
        <v>552</v>
      </c>
      <c r="S20" s="373" t="s">
        <v>553</v>
      </c>
      <c r="T20" s="373" t="s">
        <v>554</v>
      </c>
      <c r="U20" s="272">
        <v>43304</v>
      </c>
      <c r="V20" s="304" t="s">
        <v>531</v>
      </c>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row>
    <row r="21" spans="1:22" s="58" customFormat="1" ht="66" customHeight="1" thickBot="1" thickTop="1">
      <c r="A21" s="315" t="str">
        <f>+'MAPA DE RIESGOS'!A19</f>
        <v>CI00117-P</v>
      </c>
      <c r="B21" s="316">
        <v>42816</v>
      </c>
      <c r="C21" s="317">
        <v>42844</v>
      </c>
      <c r="D21" s="304" t="str">
        <f>'MAPA DE RIESGOS'!B19</f>
        <v>GESTION DE TIC`S</v>
      </c>
      <c r="E21" s="304" t="str">
        <f>'MAPA DE RIESGOS'!C19</f>
        <v>INSTALACIÓN DE SOFTWARE  ILEGAL </v>
      </c>
      <c r="F21" s="304">
        <f>'MAPA DE RIESGOS'!D19</f>
        <v>4</v>
      </c>
      <c r="G21" s="304">
        <f>'MAPA DE RIESGOS'!E19</f>
        <v>4</v>
      </c>
      <c r="H21" s="304" t="s">
        <v>332</v>
      </c>
      <c r="I21" s="252">
        <v>42844</v>
      </c>
      <c r="J21" s="252">
        <v>42916</v>
      </c>
      <c r="K21" s="252" t="str">
        <f t="shared" si="0"/>
        <v>P</v>
      </c>
      <c r="L21" s="304" t="s">
        <v>117</v>
      </c>
      <c r="M21" s="38" t="s">
        <v>333</v>
      </c>
      <c r="N21" s="323">
        <v>0.2</v>
      </c>
      <c r="O21" s="324">
        <v>1</v>
      </c>
      <c r="P21" s="361">
        <f t="shared" si="1"/>
        <v>0.2</v>
      </c>
      <c r="Q21" s="325" t="s">
        <v>509</v>
      </c>
      <c r="R21" s="196" t="s">
        <v>551</v>
      </c>
      <c r="S21" s="304" t="s">
        <v>529</v>
      </c>
      <c r="T21" s="304" t="s">
        <v>530</v>
      </c>
      <c r="U21" s="272">
        <v>43304</v>
      </c>
      <c r="V21" s="304" t="s">
        <v>531</v>
      </c>
    </row>
    <row r="22" spans="1:22" s="58" customFormat="1" ht="59.25" customHeight="1" thickBot="1" thickTop="1">
      <c r="A22" s="315" t="str">
        <f>+'MAPA DE RIESGOS'!A20</f>
        <v>CI00317-P</v>
      </c>
      <c r="B22" s="316">
        <v>42816</v>
      </c>
      <c r="C22" s="317">
        <v>42844</v>
      </c>
      <c r="D22" s="304" t="str">
        <f>'MAPA DE RIESGOS'!B20</f>
        <v>GESTION DE TIC`S</v>
      </c>
      <c r="E22" s="304" t="str">
        <f>'MAPA DE RIESGOS'!C20</f>
        <v>DAÑO Y DETERIORO DE LOS EQUIPOS DE COMPUTO </v>
      </c>
      <c r="F22" s="304">
        <f>'MAPA DE RIESGOS'!D20</f>
        <v>3</v>
      </c>
      <c r="G22" s="304">
        <f>'MAPA DE RIESGOS'!E20</f>
        <v>3</v>
      </c>
      <c r="H22" s="304" t="s">
        <v>337</v>
      </c>
      <c r="I22" s="252">
        <v>42844</v>
      </c>
      <c r="J22" s="252">
        <v>42916</v>
      </c>
      <c r="K22" s="252" t="str">
        <f t="shared" si="0"/>
        <v>P</v>
      </c>
      <c r="L22" s="304" t="s">
        <v>117</v>
      </c>
      <c r="M22" s="38" t="s">
        <v>351</v>
      </c>
      <c r="N22" s="323">
        <v>0.1</v>
      </c>
      <c r="O22" s="324">
        <v>1</v>
      </c>
      <c r="P22" s="361">
        <f t="shared" si="1"/>
        <v>0.1</v>
      </c>
      <c r="Q22" s="325" t="s">
        <v>511</v>
      </c>
      <c r="R22" s="196" t="s">
        <v>555</v>
      </c>
      <c r="S22" s="304" t="s">
        <v>529</v>
      </c>
      <c r="T22" s="304" t="s">
        <v>530</v>
      </c>
      <c r="U22" s="272">
        <v>43304</v>
      </c>
      <c r="V22" s="304" t="s">
        <v>531</v>
      </c>
    </row>
    <row r="23" spans="1:22" s="25" customFormat="1" ht="23.25" customHeight="1" hidden="1" thickBot="1" thickTop="1">
      <c r="A23" s="471" t="str">
        <f>+'MAPA DE RIESGOS'!A21</f>
        <v>CI00417-P</v>
      </c>
      <c r="B23" s="474">
        <v>42816</v>
      </c>
      <c r="C23" s="477">
        <v>42844</v>
      </c>
      <c r="D23" s="439" t="str">
        <f>'MAPA DE RIESGOS'!B21</f>
        <v>GESTION DE TIC`S</v>
      </c>
      <c r="E23" s="439" t="str">
        <f>'MAPA DE RIESGOS'!C21</f>
        <v>QUE NO EXISTA UN PUNTO DE RECUPERACIÓN ANTE DESASTRES </v>
      </c>
      <c r="F23" s="439">
        <f>'MAPA DE RIESGOS'!D21</f>
        <v>3</v>
      </c>
      <c r="G23" s="439">
        <f>'MAPA DE RIESGOS'!E21</f>
        <v>3</v>
      </c>
      <c r="H23" s="303" t="s">
        <v>341</v>
      </c>
      <c r="I23" s="277">
        <v>42844</v>
      </c>
      <c r="J23" s="277">
        <v>42916</v>
      </c>
      <c r="K23" s="277" t="e">
        <f t="shared" si="0"/>
        <v>#DIV/0!</v>
      </c>
      <c r="L23" s="303" t="s">
        <v>117</v>
      </c>
      <c r="M23" s="278" t="s">
        <v>352</v>
      </c>
      <c r="N23" s="326"/>
      <c r="O23" s="327"/>
      <c r="P23" s="361" t="e">
        <f t="shared" si="1"/>
        <v>#DIV/0!</v>
      </c>
      <c r="Q23" s="369"/>
      <c r="R23" s="305"/>
      <c r="S23" s="304"/>
      <c r="T23" s="304"/>
      <c r="U23" s="208"/>
      <c r="V23" s="303"/>
    </row>
    <row r="24" spans="1:22" s="25" customFormat="1" ht="28.5" customHeight="1" hidden="1" thickBot="1" thickTop="1">
      <c r="A24" s="472"/>
      <c r="B24" s="475"/>
      <c r="C24" s="478"/>
      <c r="D24" s="440"/>
      <c r="E24" s="440"/>
      <c r="F24" s="440"/>
      <c r="G24" s="440"/>
      <c r="H24" s="303" t="s">
        <v>342</v>
      </c>
      <c r="I24" s="277">
        <v>42844</v>
      </c>
      <c r="J24" s="277">
        <v>42916</v>
      </c>
      <c r="K24" s="277" t="e">
        <f t="shared" si="0"/>
        <v>#DIV/0!</v>
      </c>
      <c r="L24" s="303" t="s">
        <v>117</v>
      </c>
      <c r="M24" s="278" t="s">
        <v>353</v>
      </c>
      <c r="N24" s="326"/>
      <c r="O24" s="327"/>
      <c r="P24" s="361" t="e">
        <f t="shared" si="1"/>
        <v>#DIV/0!</v>
      </c>
      <c r="Q24" s="369"/>
      <c r="R24" s="305"/>
      <c r="S24" s="304"/>
      <c r="T24" s="304"/>
      <c r="U24" s="208"/>
      <c r="V24" s="303"/>
    </row>
    <row r="25" spans="1:22" s="58" customFormat="1" ht="54.75" customHeight="1" thickBot="1" thickTop="1">
      <c r="A25" s="472"/>
      <c r="B25" s="475"/>
      <c r="C25" s="478"/>
      <c r="D25" s="440"/>
      <c r="E25" s="440"/>
      <c r="F25" s="440"/>
      <c r="G25" s="440"/>
      <c r="H25" s="304" t="s">
        <v>343</v>
      </c>
      <c r="I25" s="252">
        <v>42948</v>
      </c>
      <c r="J25" s="252">
        <v>43100</v>
      </c>
      <c r="K25" s="252" t="str">
        <f t="shared" si="0"/>
        <v>P</v>
      </c>
      <c r="L25" s="304" t="s">
        <v>117</v>
      </c>
      <c r="M25" s="38" t="s">
        <v>354</v>
      </c>
      <c r="N25" s="323">
        <v>0.2</v>
      </c>
      <c r="O25" s="323">
        <v>1</v>
      </c>
      <c r="P25" s="361">
        <f t="shared" si="1"/>
        <v>0.2</v>
      </c>
      <c r="Q25" s="325" t="s">
        <v>512</v>
      </c>
      <c r="R25" s="196" t="s">
        <v>556</v>
      </c>
      <c r="S25" s="304" t="s">
        <v>529</v>
      </c>
      <c r="T25" s="304" t="s">
        <v>530</v>
      </c>
      <c r="U25" s="270">
        <v>43304</v>
      </c>
      <c r="V25" s="304" t="s">
        <v>542</v>
      </c>
    </row>
    <row r="26" spans="1:22" s="58" customFormat="1" ht="46.5" customHeight="1" thickBot="1" thickTop="1">
      <c r="A26" s="473"/>
      <c r="B26" s="476"/>
      <c r="C26" s="479"/>
      <c r="D26" s="441"/>
      <c r="E26" s="441"/>
      <c r="F26" s="441"/>
      <c r="G26" s="441"/>
      <c r="H26" s="304" t="s">
        <v>344</v>
      </c>
      <c r="I26" s="252">
        <v>43101</v>
      </c>
      <c r="J26" s="252">
        <v>43189</v>
      </c>
      <c r="K26" s="252" t="str">
        <f t="shared" si="0"/>
        <v>P</v>
      </c>
      <c r="L26" s="304" t="s">
        <v>117</v>
      </c>
      <c r="M26" s="38" t="s">
        <v>355</v>
      </c>
      <c r="N26" s="323">
        <v>0.1</v>
      </c>
      <c r="O26" s="323">
        <v>1</v>
      </c>
      <c r="P26" s="361">
        <f t="shared" si="1"/>
        <v>0.1</v>
      </c>
      <c r="Q26" s="323" t="s">
        <v>513</v>
      </c>
      <c r="R26" s="196" t="s">
        <v>557</v>
      </c>
      <c r="S26" s="304" t="s">
        <v>529</v>
      </c>
      <c r="T26" s="304" t="s">
        <v>530</v>
      </c>
      <c r="U26" s="270">
        <v>43304</v>
      </c>
      <c r="V26" s="304" t="s">
        <v>542</v>
      </c>
    </row>
    <row r="27" spans="1:22" s="216" customFormat="1" ht="69.75" customHeight="1" thickBot="1" thickTop="1">
      <c r="A27" s="315" t="str">
        <f>'MAPA DE RIESGOS'!A22</f>
        <v>CI02217-P</v>
      </c>
      <c r="B27" s="316">
        <v>42972</v>
      </c>
      <c r="C27" s="317">
        <v>43004</v>
      </c>
      <c r="D27" s="312" t="str">
        <f>'MAPA DE RIESGOS'!B22</f>
        <v>GESTION DE TIC`S</v>
      </c>
      <c r="E27" s="312" t="str">
        <f>'MAPA DE RIESGOS'!C22</f>
        <v>QUE NO SE REALICE DE MANERA ADECUADA EL MANTENIMIENTO DE LOS EQUIPOS DE COMPUTO DURANTE LA VIGENCIA </v>
      </c>
      <c r="F27" s="312">
        <f>'MAPA DE RIESGOS'!D22</f>
        <v>3</v>
      </c>
      <c r="G27" s="312">
        <f>'MAPA DE RIESGOS'!E22</f>
        <v>3</v>
      </c>
      <c r="H27" s="304" t="s">
        <v>412</v>
      </c>
      <c r="I27" s="252">
        <v>43008</v>
      </c>
      <c r="J27" s="252">
        <v>43099</v>
      </c>
      <c r="K27" s="252" t="s">
        <v>494</v>
      </c>
      <c r="L27" s="304" t="s">
        <v>117</v>
      </c>
      <c r="M27" s="38" t="s">
        <v>413</v>
      </c>
      <c r="N27" s="323">
        <v>0.3</v>
      </c>
      <c r="O27" s="323">
        <v>1</v>
      </c>
      <c r="P27" s="361">
        <f t="shared" si="1"/>
        <v>0.3</v>
      </c>
      <c r="Q27" s="323" t="s">
        <v>514</v>
      </c>
      <c r="R27" s="196" t="s">
        <v>558</v>
      </c>
      <c r="S27" s="196" t="s">
        <v>529</v>
      </c>
      <c r="T27" s="196" t="s">
        <v>530</v>
      </c>
      <c r="U27" s="270">
        <v>43304</v>
      </c>
      <c r="V27" s="304" t="s">
        <v>542</v>
      </c>
    </row>
    <row r="28" spans="1:22" s="216" customFormat="1" ht="66.75" customHeight="1" thickBot="1" thickTop="1">
      <c r="A28" s="315" t="str">
        <f>'MAPA DE RIESGOS'!A23</f>
        <v>CA1117-P</v>
      </c>
      <c r="B28" s="316">
        <v>43032</v>
      </c>
      <c r="C28" s="317">
        <v>43076</v>
      </c>
      <c r="D28" s="312" t="str">
        <f>'MAPA DE RIESGOS'!B23</f>
        <v>GESTION DE TIC`S</v>
      </c>
      <c r="E28" s="312" t="str">
        <f>'MAPA DE RIESGOS'!C23</f>
        <v>QUE NO SE REALICE LA PUBLICACION  DE LA INFORMACIÓN MINIMA A PUBLICAR  EN  LA PAGINA WEB DE LA ENTIDAD COMO EXIGE LA ESTRATEGIA DE TRANSPARENCIA Y ACCESO A LA INFORMACIÓN</v>
      </c>
      <c r="F28" s="312">
        <f>'MAPA DE RIESGOS'!D23</f>
        <v>3</v>
      </c>
      <c r="G28" s="312">
        <f>'MAPA DE RIESGOS'!E23</f>
        <v>3</v>
      </c>
      <c r="H28" s="304" t="s">
        <v>466</v>
      </c>
      <c r="I28" s="252">
        <v>43080</v>
      </c>
      <c r="J28" s="252">
        <v>43182</v>
      </c>
      <c r="K28" s="252" t="s">
        <v>478</v>
      </c>
      <c r="L28" s="304" t="s">
        <v>117</v>
      </c>
      <c r="M28" s="38" t="s">
        <v>467</v>
      </c>
      <c r="N28" s="323">
        <v>1</v>
      </c>
      <c r="O28" s="323">
        <v>1</v>
      </c>
      <c r="P28" s="361">
        <f t="shared" si="1"/>
        <v>1</v>
      </c>
      <c r="Q28" s="323" t="s">
        <v>515</v>
      </c>
      <c r="R28" s="196" t="s">
        <v>559</v>
      </c>
      <c r="S28" s="372" t="s">
        <v>553</v>
      </c>
      <c r="T28" s="374" t="s">
        <v>560</v>
      </c>
      <c r="U28" s="270">
        <v>43304</v>
      </c>
      <c r="V28" s="304" t="s">
        <v>542</v>
      </c>
    </row>
    <row r="29" spans="1:166" s="31" customFormat="1" ht="89.25" customHeight="1" thickBot="1" thickTop="1">
      <c r="A29" s="254" t="str">
        <f>+'MAPA DE RIESGOS'!A24</f>
        <v>CA06213-P
CA07814-P</v>
      </c>
      <c r="B29" s="44">
        <v>41596</v>
      </c>
      <c r="C29" s="273">
        <v>41618</v>
      </c>
      <c r="D29" s="282" t="str">
        <f>'MAPA DE RIESGOS'!B24</f>
        <v>MEDICION Y MEJORA</v>
      </c>
      <c r="E29" s="282" t="str">
        <f>'MAPA DE RIESGOS'!C24</f>
        <v>DEBILIDADES EN LA MEDICION DEL PROCESO </v>
      </c>
      <c r="F29" s="282">
        <f>'MAPA DE RIESGOS'!D24</f>
        <v>4</v>
      </c>
      <c r="G29" s="282">
        <f>'MAPA DE RIESGOS'!E24</f>
        <v>1</v>
      </c>
      <c r="H29" s="282" t="s">
        <v>130</v>
      </c>
      <c r="I29" s="219">
        <v>41618</v>
      </c>
      <c r="J29" s="219">
        <v>41704</v>
      </c>
      <c r="K29" s="219" t="str">
        <f t="shared" si="0"/>
        <v>SI</v>
      </c>
      <c r="L29" s="282" t="s">
        <v>128</v>
      </c>
      <c r="M29" s="282" t="s">
        <v>131</v>
      </c>
      <c r="N29" s="328">
        <v>0</v>
      </c>
      <c r="O29" s="329">
        <v>1</v>
      </c>
      <c r="P29" s="359">
        <f>+N29/O29</f>
        <v>0</v>
      </c>
      <c r="Q29" s="330" t="s">
        <v>484</v>
      </c>
      <c r="R29" s="222" t="s">
        <v>561</v>
      </c>
      <c r="S29" s="282" t="s">
        <v>529</v>
      </c>
      <c r="T29" s="282" t="s">
        <v>530</v>
      </c>
      <c r="U29" s="273">
        <v>43304</v>
      </c>
      <c r="V29" s="282" t="s">
        <v>542</v>
      </c>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row>
    <row r="30" spans="1:22" s="58" customFormat="1" ht="87.75" customHeight="1" thickBot="1" thickTop="1">
      <c r="A30" s="254" t="str">
        <f>+'MAPA DE RIESGOS'!A25</f>
        <v>CA00617-P</v>
      </c>
      <c r="B30" s="284">
        <v>42788</v>
      </c>
      <c r="C30" s="285">
        <v>42821</v>
      </c>
      <c r="D30" s="46" t="str">
        <f>'MAPA DE RIESGOS'!B25</f>
        <v>MEDICION Y MEJORA</v>
      </c>
      <c r="E30" s="46" t="str">
        <f>'MAPA DE RIESGOS'!C25</f>
        <v>QUE NO SE CUENTE CON LOS INDICADORES ADECUADOS PARA MEDIR LA GESTIÓN DEL PROCESO </v>
      </c>
      <c r="F30" s="46">
        <f>'MAPA DE RIESGOS'!D25</f>
        <v>4</v>
      </c>
      <c r="G30" s="46">
        <f>'MAPA DE RIESGOS'!E25</f>
        <v>3</v>
      </c>
      <c r="H30" s="220" t="s">
        <v>486</v>
      </c>
      <c r="I30" s="221">
        <v>42822</v>
      </c>
      <c r="J30" s="221">
        <v>42916</v>
      </c>
      <c r="K30" s="219" t="s">
        <v>420</v>
      </c>
      <c r="L30" s="220" t="s">
        <v>206</v>
      </c>
      <c r="M30" s="283" t="s">
        <v>294</v>
      </c>
      <c r="N30" s="328">
        <v>0</v>
      </c>
      <c r="O30" s="329">
        <v>1</v>
      </c>
      <c r="P30" s="359">
        <f t="shared" si="1"/>
        <v>0</v>
      </c>
      <c r="Q30" s="330" t="s">
        <v>485</v>
      </c>
      <c r="R30" s="222" t="s">
        <v>562</v>
      </c>
      <c r="S30" s="282" t="s">
        <v>529</v>
      </c>
      <c r="T30" s="282" t="s">
        <v>530</v>
      </c>
      <c r="U30" s="273">
        <v>43304</v>
      </c>
      <c r="V30" s="282" t="s">
        <v>542</v>
      </c>
    </row>
    <row r="31" spans="1:22" s="216" customFormat="1" ht="87.75" customHeight="1" thickBot="1" thickTop="1">
      <c r="A31" s="254" t="str">
        <f>+'MAPA DE RIESGOS'!A26</f>
        <v>CA00717-P</v>
      </c>
      <c r="B31" s="284">
        <v>42788</v>
      </c>
      <c r="C31" s="285">
        <v>42821</v>
      </c>
      <c r="D31" s="46" t="str">
        <f>'MAPA DE RIESGOS'!B26</f>
        <v>MEDICION Y MEJORA</v>
      </c>
      <c r="E31" s="46" t="str">
        <f>'MAPA DE RIESGOS'!C26</f>
        <v>QUE NO SE MIDA DE MANERA ADECUADA LA CONFORMIDAD DEL SISTEMA DE GESTIÓN </v>
      </c>
      <c r="F31" s="46">
        <f>'MAPA DE RIESGOS'!D26</f>
        <v>4</v>
      </c>
      <c r="G31" s="46">
        <f>'MAPA DE RIESGOS'!E26</f>
        <v>3</v>
      </c>
      <c r="H31" s="220" t="s">
        <v>376</v>
      </c>
      <c r="I31" s="221">
        <v>42923</v>
      </c>
      <c r="J31" s="221">
        <v>43008</v>
      </c>
      <c r="K31" s="219" t="s">
        <v>420</v>
      </c>
      <c r="L31" s="220" t="s">
        <v>206</v>
      </c>
      <c r="M31" s="283" t="s">
        <v>377</v>
      </c>
      <c r="N31" s="328">
        <v>0</v>
      </c>
      <c r="O31" s="329">
        <v>1</v>
      </c>
      <c r="P31" s="359">
        <f t="shared" si="1"/>
        <v>0</v>
      </c>
      <c r="Q31" s="330" t="s">
        <v>485</v>
      </c>
      <c r="R31" s="229" t="s">
        <v>562</v>
      </c>
      <c r="S31" s="282" t="s">
        <v>529</v>
      </c>
      <c r="T31" s="282" t="s">
        <v>530</v>
      </c>
      <c r="U31" s="273">
        <v>43304</v>
      </c>
      <c r="V31" s="282" t="s">
        <v>542</v>
      </c>
    </row>
    <row r="32" spans="1:166" s="29" customFormat="1" ht="21.75" customHeight="1" hidden="1" thickBot="1" thickTop="1">
      <c r="A32" s="230"/>
      <c r="B32" s="231"/>
      <c r="C32" s="231"/>
      <c r="D32" s="232"/>
      <c r="E32" s="233"/>
      <c r="F32" s="232"/>
      <c r="G32" s="232"/>
      <c r="H32" s="105" t="s">
        <v>201</v>
      </c>
      <c r="I32" s="106">
        <v>42278</v>
      </c>
      <c r="J32" s="106">
        <v>42460</v>
      </c>
      <c r="K32" s="104" t="e">
        <f t="shared" si="0"/>
        <v>#DIV/0!</v>
      </c>
      <c r="L32" s="62" t="s">
        <v>189</v>
      </c>
      <c r="M32" s="26" t="s">
        <v>174</v>
      </c>
      <c r="N32" s="331"/>
      <c r="O32" s="331"/>
      <c r="P32" s="361" t="e">
        <f t="shared" si="1"/>
        <v>#DIV/0!</v>
      </c>
      <c r="Q32" s="332"/>
      <c r="R32" s="197"/>
      <c r="S32" s="27"/>
      <c r="T32" s="27"/>
      <c r="U32" s="28"/>
      <c r="V32" s="107"/>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row>
    <row r="33" spans="1:166" s="143" customFormat="1" ht="126.75" customHeight="1" hidden="1" thickBot="1" thickTop="1">
      <c r="A33" s="157" t="e">
        <f>+'MAPA DE RIESGOS'!#REF!</f>
        <v>#REF!</v>
      </c>
      <c r="B33" s="146">
        <v>42787</v>
      </c>
      <c r="C33" s="146">
        <v>42811</v>
      </c>
      <c r="D33" s="145" t="e">
        <f>'MAPA DE RIESGOS'!#REF!</f>
        <v>#REF!</v>
      </c>
      <c r="E33" s="144" t="e">
        <f>+'MAPA DE RIESGOS'!#REF!</f>
        <v>#REF!</v>
      </c>
      <c r="F33" s="144" t="e">
        <f>+'MAPA DE RIESGOS'!#REF!</f>
        <v>#REF!</v>
      </c>
      <c r="G33" s="144" t="e">
        <f>+'MAPA DE RIESGOS'!#REF!</f>
        <v>#REF!</v>
      </c>
      <c r="H33" s="101" t="s">
        <v>279</v>
      </c>
      <c r="I33" s="102">
        <v>42811</v>
      </c>
      <c r="J33" s="102">
        <v>42824</v>
      </c>
      <c r="K33" s="104" t="e">
        <f t="shared" si="0"/>
        <v>#DIV/0!</v>
      </c>
      <c r="L33" s="103" t="s">
        <v>280</v>
      </c>
      <c r="M33" s="100" t="s">
        <v>281</v>
      </c>
      <c r="N33" s="333"/>
      <c r="O33" s="333"/>
      <c r="P33" s="361" t="e">
        <f t="shared" si="1"/>
        <v>#DIV/0!</v>
      </c>
      <c r="Q33" s="334"/>
      <c r="R33" s="198"/>
      <c r="S33" s="108"/>
      <c r="T33" s="108"/>
      <c r="U33" s="109"/>
      <c r="V33" s="108"/>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C33" s="213"/>
      <c r="CD33" s="213"/>
      <c r="CE33" s="213"/>
      <c r="CF33" s="213"/>
      <c r="CG33" s="213"/>
      <c r="CH33" s="213"/>
      <c r="CI33" s="213"/>
      <c r="CJ33" s="213"/>
      <c r="CK33" s="213"/>
      <c r="CL33" s="213"/>
      <c r="CM33" s="213"/>
      <c r="CN33" s="213"/>
      <c r="CO33" s="213"/>
      <c r="CP33" s="213"/>
      <c r="CQ33" s="213"/>
      <c r="CR33" s="213"/>
      <c r="CS33" s="213"/>
      <c r="CT33" s="213"/>
      <c r="CU33" s="213"/>
      <c r="CV33" s="213"/>
      <c r="CW33" s="213"/>
      <c r="CX33" s="213"/>
      <c r="CY33" s="213"/>
      <c r="CZ33" s="213"/>
      <c r="DA33" s="213"/>
      <c r="DB33" s="213"/>
      <c r="DC33" s="213"/>
      <c r="DD33" s="213"/>
      <c r="DE33" s="213"/>
      <c r="DF33" s="213"/>
      <c r="DG33" s="213"/>
      <c r="DH33" s="213"/>
      <c r="DI33" s="213"/>
      <c r="DJ33" s="213"/>
      <c r="DK33" s="213"/>
      <c r="DL33" s="213"/>
      <c r="DM33" s="213"/>
      <c r="DN33" s="213"/>
      <c r="DO33" s="213"/>
      <c r="DP33" s="213"/>
      <c r="DQ33" s="213"/>
      <c r="DR33" s="213"/>
      <c r="DS33" s="213"/>
      <c r="DT33" s="213"/>
      <c r="DU33" s="213"/>
      <c r="DV33" s="213"/>
      <c r="DW33" s="213"/>
      <c r="DX33" s="213"/>
      <c r="DY33" s="213"/>
      <c r="DZ33" s="213"/>
      <c r="EA33" s="213"/>
      <c r="EB33" s="213"/>
      <c r="EC33" s="213"/>
      <c r="ED33" s="213"/>
      <c r="EE33" s="213"/>
      <c r="EF33" s="213"/>
      <c r="EG33" s="213"/>
      <c r="EH33" s="213"/>
      <c r="EI33" s="213"/>
      <c r="EJ33" s="213"/>
      <c r="EK33" s="213"/>
      <c r="EL33" s="213"/>
      <c r="EM33" s="213"/>
      <c r="EN33" s="213"/>
      <c r="EO33" s="213"/>
      <c r="EP33" s="213"/>
      <c r="EQ33" s="213"/>
      <c r="ER33" s="213"/>
      <c r="ES33" s="213"/>
      <c r="ET33" s="213"/>
      <c r="EU33" s="213"/>
      <c r="EV33" s="213"/>
      <c r="EW33" s="213"/>
      <c r="EX33" s="213"/>
      <c r="EY33" s="213"/>
      <c r="EZ33" s="213"/>
      <c r="FA33" s="213"/>
      <c r="FB33" s="213"/>
      <c r="FC33" s="213"/>
      <c r="FD33" s="213"/>
      <c r="FE33" s="213"/>
      <c r="FF33" s="213"/>
      <c r="FG33" s="213"/>
      <c r="FH33" s="213"/>
      <c r="FI33" s="213"/>
      <c r="FJ33" s="213"/>
    </row>
    <row r="34" spans="1:166" s="31" customFormat="1" ht="90" customHeight="1" thickBot="1" thickTop="1">
      <c r="A34" s="65" t="str">
        <f>+'MAPA DE RIESGOS'!A27</f>
        <v>CI04115-P</v>
      </c>
      <c r="B34" s="142">
        <v>42311</v>
      </c>
      <c r="C34" s="48">
        <v>42334</v>
      </c>
      <c r="D34" s="64" t="str">
        <f>'MAPA DE RIESGOS'!B27</f>
        <v>GESTION DOCUMENTAL</v>
      </c>
      <c r="E34" s="64" t="str">
        <f>'MAPA DE RIESGOS'!C27</f>
        <v>POSIBLE DEMORA EN LA CREACIÓN DE LOS EXPEDIENTES VIRTUALES </v>
      </c>
      <c r="F34" s="64">
        <f>'MAPA DE RIESGOS'!D27</f>
        <v>3</v>
      </c>
      <c r="G34" s="64">
        <f>'MAPA DE RIESGOS'!E27</f>
        <v>3</v>
      </c>
      <c r="H34" s="147" t="s">
        <v>259</v>
      </c>
      <c r="I34" s="47" t="s">
        <v>260</v>
      </c>
      <c r="J34" s="47">
        <v>42551</v>
      </c>
      <c r="K34" s="47" t="str">
        <f>IF(P34=100%,("T"),(IF(P34=0%,("SI"),("P"))))</f>
        <v>P</v>
      </c>
      <c r="L34" s="64" t="s">
        <v>153</v>
      </c>
      <c r="M34" s="63" t="s">
        <v>152</v>
      </c>
      <c r="N34" s="335">
        <v>0.2</v>
      </c>
      <c r="O34" s="336">
        <v>1</v>
      </c>
      <c r="P34" s="362">
        <f t="shared" si="1"/>
        <v>0.2</v>
      </c>
      <c r="Q34" s="337" t="s">
        <v>488</v>
      </c>
      <c r="R34" s="371" t="s">
        <v>536</v>
      </c>
      <c r="S34" s="64" t="s">
        <v>529</v>
      </c>
      <c r="T34" s="64" t="s">
        <v>530</v>
      </c>
      <c r="U34" s="274">
        <v>43298</v>
      </c>
      <c r="V34" s="64" t="s">
        <v>531</v>
      </c>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row>
    <row r="35" spans="1:22" s="58" customFormat="1" ht="93" customHeight="1" thickBot="1" thickTop="1">
      <c r="A35" s="65" t="str">
        <f>+'MAPA DE RIESGOS'!A28</f>
        <v>CI00817-P</v>
      </c>
      <c r="B35" s="142">
        <v>42817</v>
      </c>
      <c r="C35" s="48">
        <v>42849</v>
      </c>
      <c r="D35" s="64" t="str">
        <f>'MAPA DE RIESGOS'!B28</f>
        <v>GESTION DOCUMENTAL</v>
      </c>
      <c r="E35" s="64" t="str">
        <f>'MAPA DE RIESGOS'!C28</f>
        <v>DETERIORO DE LOS DOCUMENTOS DE ARCHIVO, PAPEL,FOTOGRAFIAS,MAGNETICO.  </v>
      </c>
      <c r="F35" s="64">
        <f>'MAPA DE RIESGOS'!D28</f>
        <v>4</v>
      </c>
      <c r="G35" s="64">
        <f>'MAPA DE RIESGOS'!E28</f>
        <v>3</v>
      </c>
      <c r="H35" s="147" t="s">
        <v>349</v>
      </c>
      <c r="I35" s="47">
        <v>42851</v>
      </c>
      <c r="J35" s="47">
        <v>42947</v>
      </c>
      <c r="K35" s="47" t="str">
        <f aca="true" t="shared" si="2" ref="K35:K40">IF(P35=100%,("T"),(IF(P35=0%,("SI"),("P"))))</f>
        <v>T</v>
      </c>
      <c r="L35" s="64" t="s">
        <v>278</v>
      </c>
      <c r="M35" s="63" t="s">
        <v>350</v>
      </c>
      <c r="N35" s="338">
        <v>1</v>
      </c>
      <c r="O35" s="336">
        <v>1</v>
      </c>
      <c r="P35" s="362">
        <f t="shared" si="1"/>
        <v>1</v>
      </c>
      <c r="Q35" s="337" t="s">
        <v>495</v>
      </c>
      <c r="R35" s="371" t="s">
        <v>537</v>
      </c>
      <c r="S35" s="64" t="s">
        <v>529</v>
      </c>
      <c r="T35" s="64" t="s">
        <v>530</v>
      </c>
      <c r="U35" s="274">
        <v>43298</v>
      </c>
      <c r="V35" s="64" t="s">
        <v>531</v>
      </c>
    </row>
    <row r="36" spans="1:166" s="96" customFormat="1" ht="72" customHeight="1" thickBot="1" thickTop="1">
      <c r="A36" s="156" t="str">
        <f>+'MAPA DE RIESGOS'!A29</f>
        <v>CA01317-P</v>
      </c>
      <c r="B36" s="116">
        <v>42796</v>
      </c>
      <c r="C36" s="276">
        <v>42809</v>
      </c>
      <c r="D36" s="141" t="str">
        <f>'MAPA DE RIESGOS'!B29</f>
        <v>ATENCIÓN AL CIUDADANO</v>
      </c>
      <c r="E36" s="141" t="str">
        <f>'MAPA DE RIESGOS'!C29</f>
        <v>INCREMENTO EN EL NÚMERO DE PQRSD A NIVEL NACIONAL </v>
      </c>
      <c r="F36" s="141">
        <f>'MAPA DE RIESGOS'!D29</f>
        <v>4</v>
      </c>
      <c r="G36" s="141">
        <f>'MAPA DE RIESGOS'!E29</f>
        <v>3</v>
      </c>
      <c r="H36" s="293" t="s">
        <v>274</v>
      </c>
      <c r="I36" s="118">
        <v>42810</v>
      </c>
      <c r="J36" s="118">
        <v>42855</v>
      </c>
      <c r="K36" s="118" t="str">
        <f t="shared" si="2"/>
        <v>T</v>
      </c>
      <c r="L36" s="293" t="s">
        <v>275</v>
      </c>
      <c r="M36" s="293" t="s">
        <v>276</v>
      </c>
      <c r="N36" s="339">
        <v>1</v>
      </c>
      <c r="O36" s="340">
        <v>1</v>
      </c>
      <c r="P36" s="363">
        <f t="shared" si="1"/>
        <v>1</v>
      </c>
      <c r="Q36" s="341" t="s">
        <v>538</v>
      </c>
      <c r="R36" s="234" t="s">
        <v>539</v>
      </c>
      <c r="S36" s="293" t="s">
        <v>529</v>
      </c>
      <c r="T36" s="293" t="s">
        <v>530</v>
      </c>
      <c r="U36" s="276">
        <v>43298</v>
      </c>
      <c r="V36" s="293" t="s">
        <v>531</v>
      </c>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row>
    <row r="37" spans="1:166" s="96" customFormat="1" ht="84" customHeight="1" thickBot="1" thickTop="1">
      <c r="A37" s="240" t="str">
        <f>'MAPA DE RIESGOS'!A30</f>
        <v>CA01917-P</v>
      </c>
      <c r="B37" s="241">
        <v>43047</v>
      </c>
      <c r="C37" s="242">
        <v>43062</v>
      </c>
      <c r="D37" s="243" t="str">
        <f>'MAPA DE RIESGOS'!B30</f>
        <v>ATENCIÓN AL CIUDADANO</v>
      </c>
      <c r="E37" s="243" t="str">
        <f>'MAPA DE RIESGOS'!C30</f>
        <v>QUE NO SE PUEDA MEDIR EL NIVEL DE SATISFACCIÓN DEL USUSARIO Y/O CIUDADANO CON EL SERVICIO QUE SE ESTÁ PRESTANDO EN LA ENTIDAD.</v>
      </c>
      <c r="F37" s="243">
        <f>'MAPA DE RIESGOS'!D30</f>
        <v>3</v>
      </c>
      <c r="G37" s="243">
        <f>'MAPA DE RIESGOS'!E30</f>
        <v>3</v>
      </c>
      <c r="H37" s="293" t="s">
        <v>419</v>
      </c>
      <c r="I37" s="244">
        <v>43062</v>
      </c>
      <c r="J37" s="244">
        <v>43099</v>
      </c>
      <c r="K37" s="118" t="s">
        <v>494</v>
      </c>
      <c r="L37" s="293" t="s">
        <v>421</v>
      </c>
      <c r="M37" s="293" t="s">
        <v>422</v>
      </c>
      <c r="N37" s="340">
        <v>0.7</v>
      </c>
      <c r="O37" s="340">
        <v>1</v>
      </c>
      <c r="P37" s="363">
        <f t="shared" si="1"/>
        <v>0.7</v>
      </c>
      <c r="Q37" s="341" t="s">
        <v>487</v>
      </c>
      <c r="R37" s="199" t="s">
        <v>540</v>
      </c>
      <c r="S37" s="293" t="s">
        <v>529</v>
      </c>
      <c r="T37" s="293" t="s">
        <v>530</v>
      </c>
      <c r="U37" s="276">
        <v>43298</v>
      </c>
      <c r="V37" s="293" t="s">
        <v>531</v>
      </c>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6"/>
      <c r="BP37" s="216"/>
      <c r="BQ37" s="216"/>
      <c r="BR37" s="216"/>
      <c r="BS37" s="216"/>
      <c r="BT37" s="216"/>
      <c r="BU37" s="216"/>
      <c r="BV37" s="216"/>
      <c r="BW37" s="216"/>
      <c r="BX37" s="216"/>
      <c r="BY37" s="216"/>
      <c r="BZ37" s="216"/>
      <c r="CA37" s="216"/>
      <c r="CB37" s="216"/>
      <c r="CC37" s="216"/>
      <c r="CD37" s="216"/>
      <c r="CE37" s="216"/>
      <c r="CF37" s="216"/>
      <c r="CG37" s="216"/>
      <c r="CH37" s="216"/>
      <c r="CI37" s="216"/>
      <c r="CJ37" s="216"/>
      <c r="CK37" s="216"/>
      <c r="CL37" s="216"/>
      <c r="CM37" s="216"/>
      <c r="CN37" s="216"/>
      <c r="CO37" s="216"/>
      <c r="CP37" s="216"/>
      <c r="CQ37" s="216"/>
      <c r="CR37" s="216"/>
      <c r="CS37" s="216"/>
      <c r="CT37" s="216"/>
      <c r="CU37" s="216"/>
      <c r="CV37" s="216"/>
      <c r="CW37" s="216"/>
      <c r="CX37" s="216"/>
      <c r="CY37" s="216"/>
      <c r="CZ37" s="216"/>
      <c r="DA37" s="216"/>
      <c r="DB37" s="216"/>
      <c r="DC37" s="216"/>
      <c r="DD37" s="216"/>
      <c r="DE37" s="216"/>
      <c r="DF37" s="216"/>
      <c r="DG37" s="216"/>
      <c r="DH37" s="216"/>
      <c r="DI37" s="216"/>
      <c r="DJ37" s="216"/>
      <c r="DK37" s="216"/>
      <c r="DL37" s="216"/>
      <c r="DM37" s="216"/>
      <c r="DN37" s="216"/>
      <c r="DO37" s="216"/>
      <c r="DP37" s="216"/>
      <c r="DQ37" s="216"/>
      <c r="DR37" s="216"/>
      <c r="DS37" s="216"/>
      <c r="DT37" s="216"/>
      <c r="DU37" s="216"/>
      <c r="DV37" s="216"/>
      <c r="DW37" s="216"/>
      <c r="DX37" s="216"/>
      <c r="DY37" s="216"/>
      <c r="DZ37" s="216"/>
      <c r="EA37" s="216"/>
      <c r="EB37" s="216"/>
      <c r="EC37" s="216"/>
      <c r="ED37" s="216"/>
      <c r="EE37" s="216"/>
      <c r="EF37" s="216"/>
      <c r="EG37" s="216"/>
      <c r="EH37" s="216"/>
      <c r="EI37" s="216"/>
      <c r="EJ37" s="216"/>
      <c r="EK37" s="216"/>
      <c r="EL37" s="216"/>
      <c r="EM37" s="216"/>
      <c r="EN37" s="216"/>
      <c r="EO37" s="216"/>
      <c r="EP37" s="216"/>
      <c r="EQ37" s="216"/>
      <c r="ER37" s="216"/>
      <c r="ES37" s="216"/>
      <c r="ET37" s="216"/>
      <c r="EU37" s="216"/>
      <c r="EV37" s="216"/>
      <c r="EW37" s="216"/>
      <c r="EX37" s="216"/>
      <c r="EY37" s="216"/>
      <c r="EZ37" s="216"/>
      <c r="FA37" s="216"/>
      <c r="FB37" s="216"/>
      <c r="FC37" s="216"/>
      <c r="FD37" s="216"/>
      <c r="FE37" s="216"/>
      <c r="FF37" s="216"/>
      <c r="FG37" s="216"/>
      <c r="FH37" s="216"/>
      <c r="FI37" s="216"/>
      <c r="FJ37" s="216"/>
    </row>
    <row r="38" spans="1:22" s="58" customFormat="1" ht="72" customHeight="1" thickBot="1" thickTop="1">
      <c r="A38" s="211" t="str">
        <f>+'MAPA DE RIESGOS'!A31</f>
        <v>CI00916-P</v>
      </c>
      <c r="B38" s="212">
        <v>42668</v>
      </c>
      <c r="C38" s="271">
        <v>42698</v>
      </c>
      <c r="D38" s="34" t="str">
        <f>'MAPA DE RIESGOS'!B31</f>
        <v>GESTIÓN DE SERVICIOS DE SALUD  (TUMACO)  </v>
      </c>
      <c r="E38" s="148" t="str">
        <f>'MAPA DE RIESGOS'!C31</f>
        <v>Incumplimiento del procedimiento Elaboración de carnets de Salud </v>
      </c>
      <c r="F38" s="34">
        <f>'MAPA DE RIESGOS'!D31</f>
        <v>3</v>
      </c>
      <c r="G38" s="34">
        <f>'MAPA DE RIESGOS'!E31</f>
        <v>3</v>
      </c>
      <c r="H38" s="148" t="s">
        <v>311</v>
      </c>
      <c r="I38" s="52" t="s">
        <v>312</v>
      </c>
      <c r="J38" s="52">
        <v>42916</v>
      </c>
      <c r="K38" s="35" t="str">
        <f t="shared" si="2"/>
        <v>P</v>
      </c>
      <c r="L38" s="50" t="s">
        <v>268</v>
      </c>
      <c r="M38" s="51" t="s">
        <v>310</v>
      </c>
      <c r="N38" s="342">
        <v>0.5</v>
      </c>
      <c r="O38" s="343">
        <v>1</v>
      </c>
      <c r="P38" s="364">
        <f t="shared" si="1"/>
        <v>0.5</v>
      </c>
      <c r="Q38" s="344" t="s">
        <v>501</v>
      </c>
      <c r="R38" s="200" t="s">
        <v>528</v>
      </c>
      <c r="S38" s="271" t="s">
        <v>529</v>
      </c>
      <c r="T38" s="271" t="s">
        <v>530</v>
      </c>
      <c r="U38" s="271">
        <v>43298</v>
      </c>
      <c r="V38" s="271" t="s">
        <v>531</v>
      </c>
    </row>
    <row r="39" spans="1:166" s="25" customFormat="1" ht="36.75" customHeight="1" hidden="1" thickBot="1" thickTop="1">
      <c r="A39" s="461" t="str">
        <f>+'MAPA DE RIESGOS'!A32</f>
        <v>CA01117-P</v>
      </c>
      <c r="B39" s="463">
        <v>42790</v>
      </c>
      <c r="C39" s="465">
        <v>42821</v>
      </c>
      <c r="D39" s="429" t="str">
        <f>'MAPA DE RIESGOS'!B32</f>
        <v>GESTIÓN DE SERVICIOS DE SALUD</v>
      </c>
      <c r="E39" s="467" t="str">
        <f>'MAPA DE RIESGOS'!C32</f>
        <v>QUE NO SE CUENTE CON LOS LINEAMIENTOS DEL HACER DEL PROCESO  </v>
      </c>
      <c r="F39" s="429">
        <f>'MAPA DE RIESGOS'!D32</f>
        <v>3</v>
      </c>
      <c r="G39" s="429">
        <f>'MAPA DE RIESGOS'!E32</f>
        <v>3</v>
      </c>
      <c r="H39" s="209" t="s">
        <v>301</v>
      </c>
      <c r="I39" s="205">
        <v>42821</v>
      </c>
      <c r="J39" s="205">
        <v>42824</v>
      </c>
      <c r="K39" s="35" t="e">
        <f t="shared" si="2"/>
        <v>#DIV/0!</v>
      </c>
      <c r="L39" s="210" t="s">
        <v>268</v>
      </c>
      <c r="M39" s="210" t="s">
        <v>300</v>
      </c>
      <c r="N39" s="345"/>
      <c r="O39" s="346"/>
      <c r="P39" s="364" t="e">
        <f t="shared" si="1"/>
        <v>#DIV/0!</v>
      </c>
      <c r="Q39" s="347"/>
      <c r="R39" s="206"/>
      <c r="S39" s="293"/>
      <c r="T39" s="293"/>
      <c r="U39" s="207"/>
      <c r="V39" s="271"/>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row>
    <row r="40" spans="1:22" s="58" customFormat="1" ht="64.5" customHeight="1" thickBot="1" thickTop="1">
      <c r="A40" s="462"/>
      <c r="B40" s="464"/>
      <c r="C40" s="466"/>
      <c r="D40" s="430"/>
      <c r="E40" s="468"/>
      <c r="F40" s="430"/>
      <c r="G40" s="430"/>
      <c r="H40" s="148" t="s">
        <v>299</v>
      </c>
      <c r="I40" s="158">
        <v>42821</v>
      </c>
      <c r="J40" s="158">
        <v>42916</v>
      </c>
      <c r="K40" s="35" t="str">
        <f t="shared" si="2"/>
        <v>P</v>
      </c>
      <c r="L40" s="50" t="s">
        <v>268</v>
      </c>
      <c r="M40" s="50" t="s">
        <v>302</v>
      </c>
      <c r="N40" s="342">
        <v>0.3</v>
      </c>
      <c r="O40" s="343">
        <v>1</v>
      </c>
      <c r="P40" s="364">
        <f t="shared" si="1"/>
        <v>0.3</v>
      </c>
      <c r="Q40" s="344" t="s">
        <v>502</v>
      </c>
      <c r="R40" s="281" t="s">
        <v>532</v>
      </c>
      <c r="S40" s="271" t="s">
        <v>529</v>
      </c>
      <c r="T40" s="271" t="s">
        <v>530</v>
      </c>
      <c r="U40" s="271">
        <v>43298</v>
      </c>
      <c r="V40" s="271" t="s">
        <v>531</v>
      </c>
    </row>
    <row r="41" spans="1:22" s="216" customFormat="1" ht="84" customHeight="1" thickBot="1" thickTop="1">
      <c r="A41" s="148" t="str">
        <f>'MAPA DE RIESGOS'!A33</f>
        <v>CI01717-P</v>
      </c>
      <c r="B41" s="226">
        <v>42895</v>
      </c>
      <c r="C41" s="226">
        <v>42935</v>
      </c>
      <c r="D41" s="148" t="str">
        <f>'MAPA DE RIESGOS'!B33</f>
        <v>SERVICIOS DE SALUD (SUBDIRECCION DE PRESTACIONES SOCIALES)</v>
      </c>
      <c r="E41" s="148" t="str">
        <f>'MAPA DE RIESGOS'!C33</f>
        <v>QUE NO  SE DE CUMPLIMIENTO A LAS ACTIVIDADES DE TRAMITES (DESACATO Y SANCIÓN)  POR PARTE DE LOS ABOGADOS SUSTANCIADORES </v>
      </c>
      <c r="F41" s="148">
        <f>'MAPA DE RIESGOS'!D33</f>
        <v>4</v>
      </c>
      <c r="G41" s="148">
        <f>'MAPA DE RIESGOS'!E33</f>
        <v>4</v>
      </c>
      <c r="H41" s="148" t="s">
        <v>393</v>
      </c>
      <c r="I41" s="226">
        <v>42946</v>
      </c>
      <c r="J41" s="227">
        <v>43038</v>
      </c>
      <c r="K41" s="35" t="s">
        <v>494</v>
      </c>
      <c r="L41" s="50" t="s">
        <v>405</v>
      </c>
      <c r="M41" s="50" t="s">
        <v>394</v>
      </c>
      <c r="N41" s="342">
        <v>0.7</v>
      </c>
      <c r="O41" s="343">
        <v>1</v>
      </c>
      <c r="P41" s="364">
        <f t="shared" si="1"/>
        <v>0.7</v>
      </c>
      <c r="Q41" s="344" t="s">
        <v>493</v>
      </c>
      <c r="R41" s="201" t="s">
        <v>533</v>
      </c>
      <c r="S41" s="271" t="s">
        <v>529</v>
      </c>
      <c r="T41" s="271" t="s">
        <v>530</v>
      </c>
      <c r="U41" s="271">
        <v>43298</v>
      </c>
      <c r="V41" s="271" t="s">
        <v>531</v>
      </c>
    </row>
    <row r="42" spans="1:22" s="216" customFormat="1" ht="79.5" customHeight="1" hidden="1" thickBot="1" thickTop="1">
      <c r="A42" s="148" t="str">
        <f>'MAPA DE RIESGOS'!A34</f>
        <v>CI01817-P</v>
      </c>
      <c r="B42" s="226">
        <v>42895</v>
      </c>
      <c r="C42" s="226">
        <v>42935</v>
      </c>
      <c r="D42" s="148" t="str">
        <f>'MAPA DE RIESGOS'!B34</f>
        <v>SERVICIOS DE SALUD (SUBDIRECCION DE PRESTACIONES SOCIALES)</v>
      </c>
      <c r="E42" s="148" t="str">
        <f>'MAPA DE RIESGOS'!C34</f>
        <v>QUE LA INFORMACIÓN DIRIGIDA AL SUBDIRECTOR NO SEA ALLEGADA </v>
      </c>
      <c r="F42" s="148">
        <f>'MAPA DE RIESGOS'!D34</f>
        <v>3</v>
      </c>
      <c r="G42" s="148">
        <f>'MAPA DE RIESGOS'!E34</f>
        <v>3</v>
      </c>
      <c r="H42" s="148" t="s">
        <v>406</v>
      </c>
      <c r="I42" s="226">
        <v>42946</v>
      </c>
      <c r="J42" s="227">
        <v>43038</v>
      </c>
      <c r="K42" s="35"/>
      <c r="L42" s="50" t="s">
        <v>405</v>
      </c>
      <c r="M42" s="50" t="s">
        <v>146</v>
      </c>
      <c r="N42" s="342"/>
      <c r="O42" s="343"/>
      <c r="P42" s="361" t="e">
        <f t="shared" si="1"/>
        <v>#DIV/0!</v>
      </c>
      <c r="Q42" s="344"/>
      <c r="R42" s="201"/>
      <c r="S42" s="34"/>
      <c r="T42" s="309"/>
      <c r="U42" s="271"/>
      <c r="V42" s="271"/>
    </row>
    <row r="43" spans="1:166" s="126" customFormat="1" ht="98.25" customHeight="1" thickBot="1" thickTop="1">
      <c r="A43" s="286" t="str">
        <f>+'MAPA DE RIESGOS'!A35</f>
        <v>CA05413-P</v>
      </c>
      <c r="B43" s="127">
        <v>41599</v>
      </c>
      <c r="C43" s="273">
        <v>42048</v>
      </c>
      <c r="D43" s="287" t="str">
        <f>'MAPA DE RIESGOS'!B35</f>
        <v>GESTION DE RECURSOS FINANCIEROS</v>
      </c>
      <c r="E43" s="287" t="str">
        <f>'MAPA DE RIESGOS'!C35</f>
        <v>QUE LA DOCUMENTACION DEL PROCESO NO SE RECUPERE CON OPORTUNIDAD</v>
      </c>
      <c r="F43" s="287">
        <f>'MAPA DE RIESGOS'!D35</f>
        <v>3</v>
      </c>
      <c r="G43" s="287">
        <f>'MAPA DE RIESGOS'!E35</f>
        <v>2</v>
      </c>
      <c r="H43" s="282" t="s">
        <v>193</v>
      </c>
      <c r="I43" s="219">
        <v>42048</v>
      </c>
      <c r="J43" s="219">
        <v>42277</v>
      </c>
      <c r="K43" s="219" t="str">
        <f>IF(P43=100%,("T"),(IF(P43=0%,("SI"),("P"))))</f>
        <v>P</v>
      </c>
      <c r="L43" s="282" t="s">
        <v>135</v>
      </c>
      <c r="M43" s="283" t="s">
        <v>136</v>
      </c>
      <c r="N43" s="349">
        <v>0.9</v>
      </c>
      <c r="O43" s="349">
        <v>1</v>
      </c>
      <c r="P43" s="359">
        <f>+N43/O43</f>
        <v>0.9</v>
      </c>
      <c r="Q43" s="350" t="s">
        <v>504</v>
      </c>
      <c r="R43" s="202" t="s">
        <v>563</v>
      </c>
      <c r="S43" s="282" t="s">
        <v>529</v>
      </c>
      <c r="T43" s="282" t="s">
        <v>530</v>
      </c>
      <c r="U43" s="273">
        <v>43298</v>
      </c>
      <c r="V43" s="282" t="s">
        <v>542</v>
      </c>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4"/>
      <c r="BR43" s="214"/>
      <c r="BS43" s="214"/>
      <c r="BT43" s="214"/>
      <c r="BU43" s="214"/>
      <c r="BV43" s="214"/>
      <c r="BW43" s="214"/>
      <c r="BX43" s="214"/>
      <c r="BY43" s="214"/>
      <c r="BZ43" s="214"/>
      <c r="CA43" s="214"/>
      <c r="CB43" s="214"/>
      <c r="CC43" s="214"/>
      <c r="CD43" s="214"/>
      <c r="CE43" s="214"/>
      <c r="CF43" s="214"/>
      <c r="CG43" s="214"/>
      <c r="CH43" s="214"/>
      <c r="CI43" s="214"/>
      <c r="CJ43" s="214"/>
      <c r="CK43" s="214"/>
      <c r="CL43" s="214"/>
      <c r="CM43" s="214"/>
      <c r="CN43" s="214"/>
      <c r="CO43" s="214"/>
      <c r="CP43" s="214"/>
      <c r="CQ43" s="214"/>
      <c r="CR43" s="214"/>
      <c r="CS43" s="214"/>
      <c r="CT43" s="214"/>
      <c r="CU43" s="214"/>
      <c r="CV43" s="214"/>
      <c r="CW43" s="214"/>
      <c r="CX43" s="214"/>
      <c r="CY43" s="214"/>
      <c r="CZ43" s="214"/>
      <c r="DA43" s="214"/>
      <c r="DB43" s="214"/>
      <c r="DC43" s="214"/>
      <c r="DD43" s="214"/>
      <c r="DE43" s="214"/>
      <c r="DF43" s="214"/>
      <c r="DG43" s="214"/>
      <c r="DH43" s="214"/>
      <c r="DI43" s="214"/>
      <c r="DJ43" s="214"/>
      <c r="DK43" s="214"/>
      <c r="DL43" s="214"/>
      <c r="DM43" s="214"/>
      <c r="DN43" s="214"/>
      <c r="DO43" s="214"/>
      <c r="DP43" s="214"/>
      <c r="DQ43" s="214"/>
      <c r="DR43" s="214"/>
      <c r="DS43" s="214"/>
      <c r="DT43" s="214"/>
      <c r="DU43" s="214"/>
      <c r="DV43" s="214"/>
      <c r="DW43" s="214"/>
      <c r="DX43" s="214"/>
      <c r="DY43" s="214"/>
      <c r="DZ43" s="214"/>
      <c r="EA43" s="214"/>
      <c r="EB43" s="214"/>
      <c r="EC43" s="214"/>
      <c r="ED43" s="214"/>
      <c r="EE43" s="214"/>
      <c r="EF43" s="214"/>
      <c r="EG43" s="214"/>
      <c r="EH43" s="214"/>
      <c r="EI43" s="214"/>
      <c r="EJ43" s="214"/>
      <c r="EK43" s="214"/>
      <c r="EL43" s="214"/>
      <c r="EM43" s="214"/>
      <c r="EN43" s="214"/>
      <c r="EO43" s="214"/>
      <c r="EP43" s="214"/>
      <c r="EQ43" s="214"/>
      <c r="ER43" s="214"/>
      <c r="ES43" s="214"/>
      <c r="ET43" s="214"/>
      <c r="EU43" s="214"/>
      <c r="EV43" s="214"/>
      <c r="EW43" s="214"/>
      <c r="EX43" s="214"/>
      <c r="EY43" s="214"/>
      <c r="EZ43" s="214"/>
      <c r="FA43" s="214"/>
      <c r="FB43" s="214"/>
      <c r="FC43" s="214"/>
      <c r="FD43" s="214"/>
      <c r="FE43" s="214"/>
      <c r="FF43" s="214"/>
      <c r="FG43" s="214"/>
      <c r="FH43" s="214"/>
      <c r="FI43" s="214"/>
      <c r="FJ43" s="214"/>
    </row>
    <row r="44" spans="1:166" s="89" customFormat="1" ht="91.5" customHeight="1" thickBot="1" thickTop="1">
      <c r="A44" s="286" t="str">
        <f>+'MAPA DE RIESGOS'!A36</f>
        <v>CA02215-P</v>
      </c>
      <c r="B44" s="284">
        <v>42874</v>
      </c>
      <c r="C44" s="285">
        <v>42909</v>
      </c>
      <c r="D44" s="282" t="str">
        <f>'MAPA DE RIESGOS'!B36</f>
        <v>GESTION DE RECURSOS FINANCIEROS</v>
      </c>
      <c r="E44" s="282" t="str">
        <f>'MAPA DE RIESGOS'!C36</f>
        <v>POSIBLE MEDICIÓN INADECUADA DEL INDICADOR ESTRATÉGICO DEL PROCESO GESTIÓN FINANCIERA</v>
      </c>
      <c r="F44" s="287">
        <f>'MAPA DE RIESGOS'!D36</f>
        <v>3</v>
      </c>
      <c r="G44" s="287">
        <f>'MAPA DE RIESGOS'!E36</f>
        <v>2</v>
      </c>
      <c r="H44" s="282" t="s">
        <v>313</v>
      </c>
      <c r="I44" s="219">
        <v>42823</v>
      </c>
      <c r="J44" s="219">
        <v>42916</v>
      </c>
      <c r="K44" s="219" t="str">
        <f>IF(P44=100%,("T"),(IF(P44=0%,("SI"),("P"))))</f>
        <v>P</v>
      </c>
      <c r="L44" s="282" t="s">
        <v>147</v>
      </c>
      <c r="M44" s="283" t="s">
        <v>173</v>
      </c>
      <c r="N44" s="348">
        <v>0.2</v>
      </c>
      <c r="O44" s="349">
        <v>1</v>
      </c>
      <c r="P44" s="359">
        <f t="shared" si="1"/>
        <v>0.2</v>
      </c>
      <c r="Q44" s="350" t="s">
        <v>505</v>
      </c>
      <c r="R44" s="202" t="s">
        <v>564</v>
      </c>
      <c r="S44" s="282" t="s">
        <v>529</v>
      </c>
      <c r="T44" s="282" t="s">
        <v>530</v>
      </c>
      <c r="U44" s="273">
        <v>43298</v>
      </c>
      <c r="V44" s="282" t="s">
        <v>542</v>
      </c>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8"/>
      <c r="DF44" s="58"/>
      <c r="DG44" s="58"/>
      <c r="DH44" s="58"/>
      <c r="DI44" s="58"/>
      <c r="DJ44" s="58"/>
      <c r="DK44" s="58"/>
      <c r="DL44" s="58"/>
      <c r="DM44" s="58"/>
      <c r="DN44" s="58"/>
      <c r="DO44" s="58"/>
      <c r="DP44" s="58"/>
      <c r="DQ44" s="58"/>
      <c r="DR44" s="58"/>
      <c r="DS44" s="58"/>
      <c r="DT44" s="58"/>
      <c r="DU44" s="58"/>
      <c r="DV44" s="58"/>
      <c r="DW44" s="58"/>
      <c r="DX44" s="58"/>
      <c r="DY44" s="58"/>
      <c r="DZ44" s="58"/>
      <c r="EA44" s="58"/>
      <c r="EB44" s="58"/>
      <c r="EC44" s="58"/>
      <c r="ED44" s="58"/>
      <c r="EE44" s="58"/>
      <c r="EF44" s="58"/>
      <c r="EG44" s="58"/>
      <c r="EH44" s="58"/>
      <c r="EI44" s="58"/>
      <c r="EJ44" s="58"/>
      <c r="EK44" s="58"/>
      <c r="EL44" s="58"/>
      <c r="EM44" s="58"/>
      <c r="EN44" s="58"/>
      <c r="EO44" s="58"/>
      <c r="EP44" s="58"/>
      <c r="EQ44" s="58"/>
      <c r="ER44" s="58"/>
      <c r="ES44" s="58"/>
      <c r="ET44" s="58"/>
      <c r="EU44" s="58"/>
      <c r="EV44" s="58"/>
      <c r="EW44" s="58"/>
      <c r="EX44" s="58"/>
      <c r="EY44" s="58"/>
      <c r="EZ44" s="58"/>
      <c r="FA44" s="58"/>
      <c r="FB44" s="58"/>
      <c r="FC44" s="58"/>
      <c r="FD44" s="58"/>
      <c r="FE44" s="58"/>
      <c r="FF44" s="58"/>
      <c r="FG44" s="58"/>
      <c r="FH44" s="58"/>
      <c r="FI44" s="58"/>
      <c r="FJ44" s="58"/>
    </row>
    <row r="45" spans="1:166" s="89" customFormat="1" ht="76.5" customHeight="1" thickBot="1" thickTop="1">
      <c r="A45" s="284" t="str">
        <f>+'MAPA DE RIESGOS'!A37</f>
        <v>CI01117-P</v>
      </c>
      <c r="B45" s="284">
        <v>42874</v>
      </c>
      <c r="C45" s="285">
        <v>42909</v>
      </c>
      <c r="D45" s="285" t="str">
        <f>'MAPA DE RIESGOS'!B37</f>
        <v>GESTION DE RECURSOS FINANCIEROS (CONTABILIDAD) </v>
      </c>
      <c r="E45" s="285" t="str">
        <f>'MAPA DE RIESGOS'!C37</f>
        <v>QUE NO SE CUENTE CON EL DOCUMENTO FUENTE DE LA ENTIDAD BANCARIA QUE DA EVIDENCIA DE LA CONCILIACIÓN (EXTRACTO BANCARIO)  </v>
      </c>
      <c r="F45" s="287">
        <f>'MAPA DE RIESGOS'!D37</f>
        <v>3</v>
      </c>
      <c r="G45" s="287">
        <f>'MAPA DE RIESGOS'!E37</f>
        <v>2</v>
      </c>
      <c r="H45" s="282" t="s">
        <v>364</v>
      </c>
      <c r="I45" s="219">
        <v>42917</v>
      </c>
      <c r="J45" s="219">
        <v>42978</v>
      </c>
      <c r="K45" s="219" t="str">
        <f>IF(P45=100%,("T"),(IF(P45=0%,("SI"),("P"))))</f>
        <v>P</v>
      </c>
      <c r="L45" s="282" t="s">
        <v>365</v>
      </c>
      <c r="M45" s="283" t="s">
        <v>366</v>
      </c>
      <c r="N45" s="349">
        <v>0.2</v>
      </c>
      <c r="O45" s="349">
        <v>1</v>
      </c>
      <c r="P45" s="359">
        <f t="shared" si="1"/>
        <v>0.2</v>
      </c>
      <c r="Q45" s="350" t="s">
        <v>506</v>
      </c>
      <c r="R45" s="235" t="s">
        <v>565</v>
      </c>
      <c r="S45" s="282" t="s">
        <v>529</v>
      </c>
      <c r="T45" s="282" t="s">
        <v>530</v>
      </c>
      <c r="U45" s="273">
        <v>43298</v>
      </c>
      <c r="V45" s="282" t="s">
        <v>542</v>
      </c>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8"/>
      <c r="DK45" s="58"/>
      <c r="DL45" s="58"/>
      <c r="DM45" s="58"/>
      <c r="DN45" s="58"/>
      <c r="DO45" s="58"/>
      <c r="DP45" s="58"/>
      <c r="DQ45" s="58"/>
      <c r="DR45" s="58"/>
      <c r="DS45" s="58"/>
      <c r="DT45" s="58"/>
      <c r="DU45" s="58"/>
      <c r="DV45" s="58"/>
      <c r="DW45" s="58"/>
      <c r="DX45" s="58"/>
      <c r="DY45" s="58"/>
      <c r="DZ45" s="58"/>
      <c r="EA45" s="58"/>
      <c r="EB45" s="58"/>
      <c r="EC45" s="58"/>
      <c r="ED45" s="58"/>
      <c r="EE45" s="58"/>
      <c r="EF45" s="58"/>
      <c r="EG45" s="58"/>
      <c r="EH45" s="58"/>
      <c r="EI45" s="58"/>
      <c r="EJ45" s="58"/>
      <c r="EK45" s="58"/>
      <c r="EL45" s="58"/>
      <c r="EM45" s="58"/>
      <c r="EN45" s="58"/>
      <c r="EO45" s="58"/>
      <c r="EP45" s="58"/>
      <c r="EQ45" s="58"/>
      <c r="ER45" s="58"/>
      <c r="ES45" s="58"/>
      <c r="ET45" s="58"/>
      <c r="EU45" s="58"/>
      <c r="EV45" s="58"/>
      <c r="EW45" s="58"/>
      <c r="EX45" s="58"/>
      <c r="EY45" s="58"/>
      <c r="EZ45" s="58"/>
      <c r="FA45" s="58"/>
      <c r="FB45" s="58"/>
      <c r="FC45" s="58"/>
      <c r="FD45" s="58"/>
      <c r="FE45" s="58"/>
      <c r="FF45" s="58"/>
      <c r="FG45" s="58"/>
      <c r="FH45" s="58"/>
      <c r="FI45" s="58"/>
      <c r="FJ45" s="58"/>
    </row>
    <row r="46" spans="1:166" s="89" customFormat="1" ht="87" customHeight="1" hidden="1" thickBot="1" thickTop="1">
      <c r="A46" s="284" t="str">
        <f>+'MAPA DE RIESGOS'!A38</f>
        <v>CI01217-P</v>
      </c>
      <c r="B46" s="284">
        <v>42874</v>
      </c>
      <c r="C46" s="285">
        <v>42909</v>
      </c>
      <c r="D46" s="285" t="str">
        <f>'MAPA DE RIESGOS'!B38</f>
        <v>GESTION DE RECURSOS FINANCIEROS (CONTABILIDAD) </v>
      </c>
      <c r="E46" s="285" t="str">
        <f>'MAPA DE RIESGOS'!C38</f>
        <v>INCUMPLIMIENTO DEL INSTRUCTIVO ESTABLECIDO PARA EL MANEJO DEL ARCHIVO DE GESTIÓN  </v>
      </c>
      <c r="F46" s="287">
        <f>'MAPA DE RIESGOS'!D38</f>
        <v>3</v>
      </c>
      <c r="G46" s="287">
        <f>'MAPA DE RIESGOS'!E38</f>
        <v>2</v>
      </c>
      <c r="H46" s="282" t="s">
        <v>371</v>
      </c>
      <c r="I46" s="219">
        <v>42917</v>
      </c>
      <c r="J46" s="219">
        <v>42947</v>
      </c>
      <c r="K46" s="219" t="e">
        <f>IF(P46=100%,("T"),(IF(P46=0%,("SI"),("P"))))</f>
        <v>#DIV/0!</v>
      </c>
      <c r="L46" s="282" t="s">
        <v>372</v>
      </c>
      <c r="M46" s="283" t="s">
        <v>93</v>
      </c>
      <c r="N46" s="348"/>
      <c r="O46" s="349"/>
      <c r="P46" s="361" t="e">
        <f t="shared" si="1"/>
        <v>#DIV/0!</v>
      </c>
      <c r="Q46" s="350"/>
      <c r="R46" s="202"/>
      <c r="S46" s="282" t="s">
        <v>529</v>
      </c>
      <c r="T46" s="282"/>
      <c r="U46" s="273"/>
      <c r="V46" s="282"/>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58"/>
      <c r="DL46" s="58"/>
      <c r="DM46" s="58"/>
      <c r="DN46" s="58"/>
      <c r="DO46" s="58"/>
      <c r="DP46" s="58"/>
      <c r="DQ46" s="58"/>
      <c r="DR46" s="58"/>
      <c r="DS46" s="58"/>
      <c r="DT46" s="58"/>
      <c r="DU46" s="58"/>
      <c r="DV46" s="58"/>
      <c r="DW46" s="58"/>
      <c r="DX46" s="58"/>
      <c r="DY46" s="58"/>
      <c r="DZ46" s="58"/>
      <c r="EA46" s="58"/>
      <c r="EB46" s="58"/>
      <c r="EC46" s="58"/>
      <c r="ED46" s="58"/>
      <c r="EE46" s="58"/>
      <c r="EF46" s="58"/>
      <c r="EG46" s="58"/>
      <c r="EH46" s="58"/>
      <c r="EI46" s="58"/>
      <c r="EJ46" s="58"/>
      <c r="EK46" s="58"/>
      <c r="EL46" s="58"/>
      <c r="EM46" s="58"/>
      <c r="EN46" s="58"/>
      <c r="EO46" s="58"/>
      <c r="EP46" s="58"/>
      <c r="EQ46" s="58"/>
      <c r="ER46" s="58"/>
      <c r="ES46" s="58"/>
      <c r="ET46" s="58"/>
      <c r="EU46" s="58"/>
      <c r="EV46" s="58"/>
      <c r="EW46" s="58"/>
      <c r="EX46" s="58"/>
      <c r="EY46" s="58"/>
      <c r="EZ46" s="58"/>
      <c r="FA46" s="58"/>
      <c r="FB46" s="58"/>
      <c r="FC46" s="58"/>
      <c r="FD46" s="58"/>
      <c r="FE46" s="58"/>
      <c r="FF46" s="58"/>
      <c r="FG46" s="58"/>
      <c r="FH46" s="58"/>
      <c r="FI46" s="58"/>
      <c r="FJ46" s="58"/>
    </row>
    <row r="47" spans="1:166" s="61" customFormat="1" ht="71.25" customHeight="1" thickBot="1" thickTop="1">
      <c r="A47" s="49" t="str">
        <f>+'MAPA DE RIESGOS'!A39</f>
        <v>CA00115-P</v>
      </c>
      <c r="B47" s="274">
        <v>42046</v>
      </c>
      <c r="C47" s="274">
        <v>42067</v>
      </c>
      <c r="D47" s="54" t="str">
        <f>'MAPA DE RIESGOS'!B39</f>
        <v>GESTION DE SERVICIOS ADMINISTRATIVOS</v>
      </c>
      <c r="E47" s="54" t="str">
        <f>'MAPA DE RIESGOS'!C39</f>
        <v>QUE NO SE TOMEN LAS ACCIONES DE MEJORA EN EL CUMPLIMIENTO DEL OBJETIVO DEL PROCESO </v>
      </c>
      <c r="F47" s="54">
        <f>'MAPA DE RIESGOS'!D39</f>
        <v>3</v>
      </c>
      <c r="G47" s="54">
        <f>'MAPA DE RIESGOS'!E39</f>
        <v>3</v>
      </c>
      <c r="H47" s="64" t="s">
        <v>149</v>
      </c>
      <c r="I47" s="47">
        <v>42067</v>
      </c>
      <c r="J47" s="47">
        <v>42139</v>
      </c>
      <c r="K47" s="47" t="str">
        <f aca="true" t="shared" si="3" ref="K47:K54">IF(P47=100%,("T"),(IF(P47=0%,("SI"),("P"))))</f>
        <v>SI</v>
      </c>
      <c r="L47" s="64" t="s">
        <v>129</v>
      </c>
      <c r="M47" s="131" t="s">
        <v>173</v>
      </c>
      <c r="N47" s="351">
        <v>0</v>
      </c>
      <c r="O47" s="351">
        <v>1</v>
      </c>
      <c r="P47" s="362">
        <f t="shared" si="1"/>
        <v>0</v>
      </c>
      <c r="Q47" s="351" t="s">
        <v>518</v>
      </c>
      <c r="R47" s="203" t="s">
        <v>566</v>
      </c>
      <c r="S47" s="375" t="s">
        <v>529</v>
      </c>
      <c r="T47" s="274" t="s">
        <v>530</v>
      </c>
      <c r="U47" s="274">
        <v>43298</v>
      </c>
      <c r="V47" s="64" t="s">
        <v>542</v>
      </c>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c r="DO47" s="58"/>
      <c r="DP47" s="58"/>
      <c r="DQ47" s="58"/>
      <c r="DR47" s="58"/>
      <c r="DS47" s="58"/>
      <c r="DT47" s="58"/>
      <c r="DU47" s="58"/>
      <c r="DV47" s="58"/>
      <c r="DW47" s="58"/>
      <c r="DX47" s="58"/>
      <c r="DY47" s="58"/>
      <c r="DZ47" s="58"/>
      <c r="EA47" s="58"/>
      <c r="EB47" s="58"/>
      <c r="EC47" s="58"/>
      <c r="ED47" s="58"/>
      <c r="EE47" s="58"/>
      <c r="EF47" s="58"/>
      <c r="EG47" s="58"/>
      <c r="EH47" s="58"/>
      <c r="EI47" s="58"/>
      <c r="EJ47" s="58"/>
      <c r="EK47" s="58"/>
      <c r="EL47" s="58"/>
      <c r="EM47" s="58"/>
      <c r="EN47" s="58"/>
      <c r="EO47" s="58"/>
      <c r="EP47" s="58"/>
      <c r="EQ47" s="58"/>
      <c r="ER47" s="58"/>
      <c r="ES47" s="58"/>
      <c r="ET47" s="58"/>
      <c r="EU47" s="58"/>
      <c r="EV47" s="58"/>
      <c r="EW47" s="58"/>
      <c r="EX47" s="58"/>
      <c r="EY47" s="58"/>
      <c r="EZ47" s="58"/>
      <c r="FA47" s="58"/>
      <c r="FB47" s="58"/>
      <c r="FC47" s="58"/>
      <c r="FD47" s="58"/>
      <c r="FE47" s="58"/>
      <c r="FF47" s="58"/>
      <c r="FG47" s="58"/>
      <c r="FH47" s="58"/>
      <c r="FI47" s="58"/>
      <c r="FJ47" s="58"/>
    </row>
    <row r="48" spans="1:166" s="61" customFormat="1" ht="68.25" customHeight="1" thickBot="1" thickTop="1">
      <c r="A48" s="49" t="str">
        <f>+'MAPA DE RIESGOS'!A40</f>
        <v>CI04015-P</v>
      </c>
      <c r="B48" s="53">
        <v>42304</v>
      </c>
      <c r="C48" s="53">
        <v>42331</v>
      </c>
      <c r="D48" s="54" t="str">
        <f>'MAPA DE RIESGOS'!B40</f>
        <v>GESTION DE SERVICIOS ADMINISTRATIVOS (CALI)</v>
      </c>
      <c r="E48" s="54" t="str">
        <f>'MAPA DE RIESGOS'!C40</f>
        <v>Demora en los tramites y peticiones de los clientes externos</v>
      </c>
      <c r="F48" s="54">
        <f>'MAPA DE RIESGOS'!D40</f>
        <v>3</v>
      </c>
      <c r="G48" s="54">
        <f>'MAPA DE RIESGOS'!E40</f>
        <v>3</v>
      </c>
      <c r="H48" s="149" t="s">
        <v>218</v>
      </c>
      <c r="I48" s="47">
        <v>42331</v>
      </c>
      <c r="J48" s="47">
        <v>42460</v>
      </c>
      <c r="K48" s="47" t="str">
        <f t="shared" si="3"/>
        <v>SI</v>
      </c>
      <c r="L48" s="64" t="s">
        <v>129</v>
      </c>
      <c r="M48" s="131" t="s">
        <v>223</v>
      </c>
      <c r="N48" s="351">
        <v>0</v>
      </c>
      <c r="O48" s="351">
        <v>1</v>
      </c>
      <c r="P48" s="362">
        <f t="shared" si="1"/>
        <v>0</v>
      </c>
      <c r="Q48" s="351" t="s">
        <v>519</v>
      </c>
      <c r="R48" s="203" t="s">
        <v>566</v>
      </c>
      <c r="S48" s="375" t="s">
        <v>529</v>
      </c>
      <c r="T48" s="274" t="s">
        <v>530</v>
      </c>
      <c r="U48" s="274">
        <v>43298</v>
      </c>
      <c r="V48" s="64" t="s">
        <v>542</v>
      </c>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c r="DV48" s="58"/>
      <c r="DW48" s="58"/>
      <c r="DX48" s="58"/>
      <c r="DY48" s="58"/>
      <c r="DZ48" s="58"/>
      <c r="EA48" s="58"/>
      <c r="EB48" s="58"/>
      <c r="EC48" s="58"/>
      <c r="ED48" s="58"/>
      <c r="EE48" s="58"/>
      <c r="EF48" s="58"/>
      <c r="EG48" s="58"/>
      <c r="EH48" s="58"/>
      <c r="EI48" s="58"/>
      <c r="EJ48" s="58"/>
      <c r="EK48" s="58"/>
      <c r="EL48" s="58"/>
      <c r="EM48" s="58"/>
      <c r="EN48" s="58"/>
      <c r="EO48" s="58"/>
      <c r="EP48" s="58"/>
      <c r="EQ48" s="58"/>
      <c r="ER48" s="58"/>
      <c r="ES48" s="58"/>
      <c r="ET48" s="58"/>
      <c r="EU48" s="58"/>
      <c r="EV48" s="58"/>
      <c r="EW48" s="58"/>
      <c r="EX48" s="58"/>
      <c r="EY48" s="58"/>
      <c r="EZ48" s="58"/>
      <c r="FA48" s="58"/>
      <c r="FB48" s="58"/>
      <c r="FC48" s="58"/>
      <c r="FD48" s="58"/>
      <c r="FE48" s="58"/>
      <c r="FF48" s="58"/>
      <c r="FG48" s="58"/>
      <c r="FH48" s="58"/>
      <c r="FI48" s="58"/>
      <c r="FJ48" s="58"/>
    </row>
    <row r="49" spans="1:166" s="61" customFormat="1" ht="63" customHeight="1" thickBot="1" thickTop="1">
      <c r="A49" s="49" t="str">
        <f>+'MAPA DE RIESGOS'!A41</f>
        <v>CI03915-P</v>
      </c>
      <c r="B49" s="53">
        <v>42304</v>
      </c>
      <c r="C49" s="53">
        <v>42331</v>
      </c>
      <c r="D49" s="54" t="str">
        <f>'MAPA DE RIESGOS'!B41</f>
        <v>GESTION DE SERVICIOS ADMINISTRATIVOS (BUENAVENTURA) </v>
      </c>
      <c r="E49" s="54" t="str">
        <f>'MAPA DE RIESGOS'!C41</f>
        <v>PERDIDA DE INFORMACION, MANO DE OBRA, DAÑOS EN LOS EQUIPOS ELECTRICOS EN LA OFICINA DE BUENAVENTURA</v>
      </c>
      <c r="F49" s="54">
        <f>'MAPA DE RIESGOS'!D41</f>
        <v>3</v>
      </c>
      <c r="G49" s="54">
        <f>'MAPA DE RIESGOS'!E41</f>
        <v>2</v>
      </c>
      <c r="H49" s="64" t="s">
        <v>222</v>
      </c>
      <c r="I49" s="47">
        <v>42331</v>
      </c>
      <c r="J49" s="47">
        <v>42460</v>
      </c>
      <c r="K49" s="47" t="str">
        <f t="shared" si="3"/>
        <v>SI</v>
      </c>
      <c r="L49" s="64" t="s">
        <v>129</v>
      </c>
      <c r="M49" s="131" t="s">
        <v>223</v>
      </c>
      <c r="N49" s="351">
        <v>0</v>
      </c>
      <c r="O49" s="351">
        <v>1</v>
      </c>
      <c r="P49" s="362">
        <f t="shared" si="1"/>
        <v>0</v>
      </c>
      <c r="Q49" s="351" t="s">
        <v>520</v>
      </c>
      <c r="R49" s="203" t="s">
        <v>566</v>
      </c>
      <c r="S49" s="375" t="s">
        <v>529</v>
      </c>
      <c r="T49" s="274" t="s">
        <v>530</v>
      </c>
      <c r="U49" s="274">
        <v>43298</v>
      </c>
      <c r="V49" s="64" t="s">
        <v>542</v>
      </c>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c r="CW49" s="58"/>
      <c r="CX49" s="58"/>
      <c r="CY49" s="58"/>
      <c r="CZ49" s="58"/>
      <c r="DA49" s="58"/>
      <c r="DB49" s="58"/>
      <c r="DC49" s="58"/>
      <c r="DD49" s="58"/>
      <c r="DE49" s="58"/>
      <c r="DF49" s="58"/>
      <c r="DG49" s="58"/>
      <c r="DH49" s="58"/>
      <c r="DI49" s="58"/>
      <c r="DJ49" s="58"/>
      <c r="DK49" s="58"/>
      <c r="DL49" s="58"/>
      <c r="DM49" s="58"/>
      <c r="DN49" s="58"/>
      <c r="DO49" s="58"/>
      <c r="DP49" s="58"/>
      <c r="DQ49" s="58"/>
      <c r="DR49" s="58"/>
      <c r="DS49" s="58"/>
      <c r="DT49" s="58"/>
      <c r="DU49" s="58"/>
      <c r="DV49" s="58"/>
      <c r="DW49" s="58"/>
      <c r="DX49" s="58"/>
      <c r="DY49" s="58"/>
      <c r="DZ49" s="58"/>
      <c r="EA49" s="58"/>
      <c r="EB49" s="58"/>
      <c r="EC49" s="58"/>
      <c r="ED49" s="58"/>
      <c r="EE49" s="58"/>
      <c r="EF49" s="58"/>
      <c r="EG49" s="58"/>
      <c r="EH49" s="58"/>
      <c r="EI49" s="58"/>
      <c r="EJ49" s="58"/>
      <c r="EK49" s="58"/>
      <c r="EL49" s="58"/>
      <c r="EM49" s="58"/>
      <c r="EN49" s="58"/>
      <c r="EO49" s="58"/>
      <c r="EP49" s="58"/>
      <c r="EQ49" s="58"/>
      <c r="ER49" s="58"/>
      <c r="ES49" s="58"/>
      <c r="ET49" s="58"/>
      <c r="EU49" s="58"/>
      <c r="EV49" s="58"/>
      <c r="EW49" s="58"/>
      <c r="EX49" s="58"/>
      <c r="EY49" s="58"/>
      <c r="EZ49" s="58"/>
      <c r="FA49" s="58"/>
      <c r="FB49" s="58"/>
      <c r="FC49" s="58"/>
      <c r="FD49" s="58"/>
      <c r="FE49" s="58"/>
      <c r="FF49" s="58"/>
      <c r="FG49" s="58"/>
      <c r="FH49" s="58"/>
      <c r="FI49" s="58"/>
      <c r="FJ49" s="58"/>
    </row>
    <row r="50" spans="1:166" s="61" customFormat="1" ht="69" customHeight="1" thickBot="1" thickTop="1">
      <c r="A50" s="49" t="str">
        <f>+'MAPA DE RIESGOS'!A42</f>
        <v>CA1917-P</v>
      </c>
      <c r="B50" s="53">
        <v>43031</v>
      </c>
      <c r="C50" s="53">
        <v>43083</v>
      </c>
      <c r="D50" s="54" t="str">
        <f>'MAPA DE RIESGOS'!B42</f>
        <v>GESTION DE SERVICIOS ADMINISTRATIVOS</v>
      </c>
      <c r="E50" s="54" t="str">
        <f>'MAPA DE RIESGOS'!C42</f>
        <v>PERDIDA DE LOS BIENES DE LA ENTIDAD </v>
      </c>
      <c r="F50" s="54">
        <f>'MAPA DE RIESGOS'!D42</f>
        <v>3</v>
      </c>
      <c r="G50" s="54">
        <f>'MAPA DE RIESGOS'!E42</f>
        <v>4</v>
      </c>
      <c r="H50" s="64" t="s">
        <v>472</v>
      </c>
      <c r="I50" s="47">
        <v>43101</v>
      </c>
      <c r="J50" s="47">
        <v>43189</v>
      </c>
      <c r="K50" s="47" t="s">
        <v>527</v>
      </c>
      <c r="L50" s="64" t="s">
        <v>129</v>
      </c>
      <c r="M50" s="131" t="s">
        <v>473</v>
      </c>
      <c r="N50" s="351">
        <v>0</v>
      </c>
      <c r="O50" s="351">
        <v>1</v>
      </c>
      <c r="P50" s="362">
        <f t="shared" si="1"/>
        <v>0</v>
      </c>
      <c r="Q50" s="352" t="s">
        <v>521</v>
      </c>
      <c r="R50" s="203" t="s">
        <v>566</v>
      </c>
      <c r="S50" s="375" t="s">
        <v>529</v>
      </c>
      <c r="T50" s="274" t="s">
        <v>530</v>
      </c>
      <c r="U50" s="274">
        <v>43298</v>
      </c>
      <c r="V50" s="64" t="s">
        <v>542</v>
      </c>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6"/>
      <c r="BR50" s="216"/>
      <c r="BS50" s="216"/>
      <c r="BT50" s="216"/>
      <c r="BU50" s="216"/>
      <c r="BV50" s="216"/>
      <c r="BW50" s="216"/>
      <c r="BX50" s="216"/>
      <c r="BY50" s="216"/>
      <c r="BZ50" s="216"/>
      <c r="CA50" s="216"/>
      <c r="CB50" s="216"/>
      <c r="CC50" s="216"/>
      <c r="CD50" s="216"/>
      <c r="CE50" s="216"/>
      <c r="CF50" s="216"/>
      <c r="CG50" s="216"/>
      <c r="CH50" s="216"/>
      <c r="CI50" s="216"/>
      <c r="CJ50" s="216"/>
      <c r="CK50" s="216"/>
      <c r="CL50" s="216"/>
      <c r="CM50" s="216"/>
      <c r="CN50" s="216"/>
      <c r="CO50" s="216"/>
      <c r="CP50" s="216"/>
      <c r="CQ50" s="216"/>
      <c r="CR50" s="216"/>
      <c r="CS50" s="216"/>
      <c r="CT50" s="216"/>
      <c r="CU50" s="216"/>
      <c r="CV50" s="216"/>
      <c r="CW50" s="216"/>
      <c r="CX50" s="216"/>
      <c r="CY50" s="216"/>
      <c r="CZ50" s="216"/>
      <c r="DA50" s="216"/>
      <c r="DB50" s="216"/>
      <c r="DC50" s="216"/>
      <c r="DD50" s="216"/>
      <c r="DE50" s="216"/>
      <c r="DF50" s="216"/>
      <c r="DG50" s="216"/>
      <c r="DH50" s="216"/>
      <c r="DI50" s="216"/>
      <c r="DJ50" s="216"/>
      <c r="DK50" s="216"/>
      <c r="DL50" s="216"/>
      <c r="DM50" s="216"/>
      <c r="DN50" s="216"/>
      <c r="DO50" s="216"/>
      <c r="DP50" s="216"/>
      <c r="DQ50" s="216"/>
      <c r="DR50" s="216"/>
      <c r="DS50" s="216"/>
      <c r="DT50" s="216"/>
      <c r="DU50" s="216"/>
      <c r="DV50" s="216"/>
      <c r="DW50" s="216"/>
      <c r="DX50" s="216"/>
      <c r="DY50" s="216"/>
      <c r="DZ50" s="216"/>
      <c r="EA50" s="216"/>
      <c r="EB50" s="216"/>
      <c r="EC50" s="216"/>
      <c r="ED50" s="216"/>
      <c r="EE50" s="216"/>
      <c r="EF50" s="216"/>
      <c r="EG50" s="216"/>
      <c r="EH50" s="216"/>
      <c r="EI50" s="216"/>
      <c r="EJ50" s="216"/>
      <c r="EK50" s="216"/>
      <c r="EL50" s="216"/>
      <c r="EM50" s="216"/>
      <c r="EN50" s="216"/>
      <c r="EO50" s="216"/>
      <c r="EP50" s="216"/>
      <c r="EQ50" s="216"/>
      <c r="ER50" s="216"/>
      <c r="ES50" s="216"/>
      <c r="ET50" s="216"/>
      <c r="EU50" s="216"/>
      <c r="EV50" s="216"/>
      <c r="EW50" s="216"/>
      <c r="EX50" s="216"/>
      <c r="EY50" s="216"/>
      <c r="EZ50" s="216"/>
      <c r="FA50" s="216"/>
      <c r="FB50" s="216"/>
      <c r="FC50" s="216"/>
      <c r="FD50" s="216"/>
      <c r="FE50" s="216"/>
      <c r="FF50" s="216"/>
      <c r="FG50" s="216"/>
      <c r="FH50" s="216"/>
      <c r="FI50" s="216"/>
      <c r="FJ50" s="216"/>
    </row>
    <row r="51" spans="1:166" s="11" customFormat="1" ht="76.5" customHeight="1" thickBot="1" thickTop="1">
      <c r="A51" s="55" t="str">
        <f>+'MAPA DE RIESGOS'!A43</f>
        <v>CA00915-P</v>
      </c>
      <c r="B51" s="39">
        <v>42048</v>
      </c>
      <c r="C51" s="40">
        <v>42067</v>
      </c>
      <c r="D51" s="41" t="str">
        <f>'MAPA DE RIESGOS'!B43</f>
        <v>GESTION DE BIENES TRANSFERIDOS</v>
      </c>
      <c r="E51" s="41" t="str">
        <f>'MAPA DE RIESGOS'!C43</f>
        <v>POSIBLE INCUMPLIMIENTO DE LA NORMATIVIDAD NTCGP 1000:2009 NUMERAL 4,2,4 (CONTROL DE REGISTROS) </v>
      </c>
      <c r="F51" s="41">
        <f>'MAPA DE RIESGOS'!D43</f>
        <v>3</v>
      </c>
      <c r="G51" s="41">
        <f>'MAPA DE RIESGOS'!E43</f>
        <v>3</v>
      </c>
      <c r="H51" s="41" t="s">
        <v>161</v>
      </c>
      <c r="I51" s="43">
        <v>42095</v>
      </c>
      <c r="J51" s="43">
        <v>42369</v>
      </c>
      <c r="K51" s="43" t="str">
        <f t="shared" si="3"/>
        <v>P</v>
      </c>
      <c r="L51" s="41" t="s">
        <v>177</v>
      </c>
      <c r="M51" s="42" t="s">
        <v>175</v>
      </c>
      <c r="N51" s="301">
        <v>0.95</v>
      </c>
      <c r="O51" s="353">
        <v>1</v>
      </c>
      <c r="P51" s="365">
        <f t="shared" si="1"/>
        <v>0.95</v>
      </c>
      <c r="Q51" s="302" t="s">
        <v>522</v>
      </c>
      <c r="R51" s="318" t="s">
        <v>567</v>
      </c>
      <c r="S51" s="40" t="s">
        <v>529</v>
      </c>
      <c r="T51" s="40" t="s">
        <v>530</v>
      </c>
      <c r="U51" s="40">
        <v>43304</v>
      </c>
      <c r="V51" s="40" t="s">
        <v>568</v>
      </c>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C51" s="58"/>
      <c r="DD51" s="58"/>
      <c r="DE51" s="58"/>
      <c r="DF51" s="58"/>
      <c r="DG51" s="58"/>
      <c r="DH51" s="58"/>
      <c r="DI51" s="58"/>
      <c r="DJ51" s="58"/>
      <c r="DK51" s="58"/>
      <c r="DL51" s="58"/>
      <c r="DM51" s="58"/>
      <c r="DN51" s="58"/>
      <c r="DO51" s="58"/>
      <c r="DP51" s="58"/>
      <c r="DQ51" s="58"/>
      <c r="DR51" s="58"/>
      <c r="DS51" s="58"/>
      <c r="DT51" s="58"/>
      <c r="DU51" s="58"/>
      <c r="DV51" s="58"/>
      <c r="DW51" s="58"/>
      <c r="DX51" s="58"/>
      <c r="DY51" s="58"/>
      <c r="DZ51" s="58"/>
      <c r="EA51" s="58"/>
      <c r="EB51" s="58"/>
      <c r="EC51" s="58"/>
      <c r="ED51" s="58"/>
      <c r="EE51" s="58"/>
      <c r="EF51" s="58"/>
      <c r="EG51" s="58"/>
      <c r="EH51" s="58"/>
      <c r="EI51" s="58"/>
      <c r="EJ51" s="58"/>
      <c r="EK51" s="58"/>
      <c r="EL51" s="58"/>
      <c r="EM51" s="58"/>
      <c r="EN51" s="58"/>
      <c r="EO51" s="58"/>
      <c r="EP51" s="58"/>
      <c r="EQ51" s="58"/>
      <c r="ER51" s="58"/>
      <c r="ES51" s="58"/>
      <c r="ET51" s="58"/>
      <c r="EU51" s="58"/>
      <c r="EV51" s="58"/>
      <c r="EW51" s="58"/>
      <c r="EX51" s="58"/>
      <c r="EY51" s="58"/>
      <c r="EZ51" s="58"/>
      <c r="FA51" s="58"/>
      <c r="FB51" s="58"/>
      <c r="FC51" s="58"/>
      <c r="FD51" s="58"/>
      <c r="FE51" s="58"/>
      <c r="FF51" s="58"/>
      <c r="FG51" s="58"/>
      <c r="FH51" s="58"/>
      <c r="FI51" s="58"/>
      <c r="FJ51" s="58"/>
    </row>
    <row r="52" spans="1:166" s="11" customFormat="1" ht="87" customHeight="1" thickBot="1" thickTop="1">
      <c r="A52" s="55" t="str">
        <f>+'MAPA DE RIESGOS'!A44</f>
        <v>CA01015-P</v>
      </c>
      <c r="B52" s="39">
        <v>42048</v>
      </c>
      <c r="C52" s="40">
        <v>42067</v>
      </c>
      <c r="D52" s="41" t="str">
        <f>'MAPA DE RIESGOS'!B44</f>
        <v>GESTION DE BIENES TRANSFERIDOS</v>
      </c>
      <c r="E52" s="41" t="str">
        <f>'MAPA DE RIESGOS'!C44</f>
        <v>POSIBLE INCUMPLIMIENTO DE LA NORMATIVIDAD NTCGP 1000: 2009 4,2,3 (CONTROL DE DOCUMENTOS) </v>
      </c>
      <c r="F52" s="41">
        <f>'MAPA DE RIESGOS'!D44</f>
        <v>3</v>
      </c>
      <c r="G52" s="41">
        <f>'MAPA DE RIESGOS'!E44</f>
        <v>3</v>
      </c>
      <c r="H52" s="41" t="s">
        <v>162</v>
      </c>
      <c r="I52" s="43">
        <v>42067</v>
      </c>
      <c r="J52" s="43">
        <v>42185</v>
      </c>
      <c r="K52" s="43" t="str">
        <f t="shared" si="3"/>
        <v>P</v>
      </c>
      <c r="L52" s="41" t="s">
        <v>177</v>
      </c>
      <c r="M52" s="42" t="s">
        <v>176</v>
      </c>
      <c r="N52" s="301">
        <v>12.42</v>
      </c>
      <c r="O52" s="301">
        <v>18</v>
      </c>
      <c r="P52" s="365">
        <f t="shared" si="1"/>
        <v>0.69</v>
      </c>
      <c r="Q52" s="302" t="s">
        <v>523</v>
      </c>
      <c r="R52" s="204" t="s">
        <v>567</v>
      </c>
      <c r="S52" s="40" t="s">
        <v>529</v>
      </c>
      <c r="T52" s="40" t="s">
        <v>530</v>
      </c>
      <c r="U52" s="40">
        <v>43304</v>
      </c>
      <c r="V52" s="40" t="s">
        <v>568</v>
      </c>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c r="CW52" s="58"/>
      <c r="CX52" s="58"/>
      <c r="CY52" s="58"/>
      <c r="CZ52" s="58"/>
      <c r="DA52" s="58"/>
      <c r="DB52" s="58"/>
      <c r="DC52" s="58"/>
      <c r="DD52" s="58"/>
      <c r="DE52" s="58"/>
      <c r="DF52" s="58"/>
      <c r="DG52" s="58"/>
      <c r="DH52" s="58"/>
      <c r="DI52" s="58"/>
      <c r="DJ52" s="58"/>
      <c r="DK52" s="58"/>
      <c r="DL52" s="58"/>
      <c r="DM52" s="58"/>
      <c r="DN52" s="58"/>
      <c r="DO52" s="58"/>
      <c r="DP52" s="58"/>
      <c r="DQ52" s="58"/>
      <c r="DR52" s="58"/>
      <c r="DS52" s="58"/>
      <c r="DT52" s="58"/>
      <c r="DU52" s="58"/>
      <c r="DV52" s="58"/>
      <c r="DW52" s="58"/>
      <c r="DX52" s="58"/>
      <c r="DY52" s="58"/>
      <c r="DZ52" s="58"/>
      <c r="EA52" s="58"/>
      <c r="EB52" s="58"/>
      <c r="EC52" s="58"/>
      <c r="ED52" s="58"/>
      <c r="EE52" s="58"/>
      <c r="EF52" s="58"/>
      <c r="EG52" s="58"/>
      <c r="EH52" s="58"/>
      <c r="EI52" s="58"/>
      <c r="EJ52" s="58"/>
      <c r="EK52" s="58"/>
      <c r="EL52" s="58"/>
      <c r="EM52" s="58"/>
      <c r="EN52" s="58"/>
      <c r="EO52" s="58"/>
      <c r="EP52" s="58"/>
      <c r="EQ52" s="58"/>
      <c r="ER52" s="58"/>
      <c r="ES52" s="58"/>
      <c r="ET52" s="58"/>
      <c r="EU52" s="58"/>
      <c r="EV52" s="58"/>
      <c r="EW52" s="58"/>
      <c r="EX52" s="58"/>
      <c r="EY52" s="58"/>
      <c r="EZ52" s="58"/>
      <c r="FA52" s="58"/>
      <c r="FB52" s="58"/>
      <c r="FC52" s="58"/>
      <c r="FD52" s="58"/>
      <c r="FE52" s="58"/>
      <c r="FF52" s="58"/>
      <c r="FG52" s="58"/>
      <c r="FH52" s="58"/>
      <c r="FI52" s="58"/>
      <c r="FJ52" s="58"/>
    </row>
    <row r="53" spans="1:166" s="11" customFormat="1" ht="70.5" customHeight="1" thickBot="1" thickTop="1">
      <c r="A53" s="55" t="str">
        <f>+'MAPA DE RIESGOS'!A45</f>
        <v>CA01315-P</v>
      </c>
      <c r="B53" s="39">
        <v>42048</v>
      </c>
      <c r="C53" s="40">
        <v>42067</v>
      </c>
      <c r="D53" s="41" t="str">
        <f>'MAPA DE RIESGOS'!B45</f>
        <v>GESTION DE BIENES TRANSFERIDOS</v>
      </c>
      <c r="E53" s="41" t="str">
        <f>'MAPA DE RIESGOS'!C45</f>
        <v>QUE NO SE TOMEN LAS ACCIONES DE MEJORA EN EL CUMPLIMIENTO DEL OBJETIVO DEL PROCESO </v>
      </c>
      <c r="F53" s="41">
        <f>'MAPA DE RIESGOS'!D45</f>
        <v>3</v>
      </c>
      <c r="G53" s="41">
        <f>'MAPA DE RIESGOS'!E45</f>
        <v>2</v>
      </c>
      <c r="H53" s="41" t="s">
        <v>149</v>
      </c>
      <c r="I53" s="43">
        <v>42067</v>
      </c>
      <c r="J53" s="43">
        <v>42139</v>
      </c>
      <c r="K53" s="43" t="str">
        <f t="shared" si="3"/>
        <v>P</v>
      </c>
      <c r="L53" s="41" t="s">
        <v>177</v>
      </c>
      <c r="M53" s="42" t="s">
        <v>112</v>
      </c>
      <c r="N53" s="301">
        <v>0.1</v>
      </c>
      <c r="O53" s="301">
        <v>1</v>
      </c>
      <c r="P53" s="365">
        <f t="shared" si="1"/>
        <v>0.1</v>
      </c>
      <c r="Q53" s="302" t="s">
        <v>524</v>
      </c>
      <c r="R53" s="318" t="s">
        <v>567</v>
      </c>
      <c r="S53" s="40" t="s">
        <v>529</v>
      </c>
      <c r="T53" s="40" t="s">
        <v>530</v>
      </c>
      <c r="U53" s="40">
        <v>43304</v>
      </c>
      <c r="V53" s="40" t="s">
        <v>542</v>
      </c>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8"/>
      <c r="DI53" s="58"/>
      <c r="DJ53" s="58"/>
      <c r="DK53" s="58"/>
      <c r="DL53" s="58"/>
      <c r="DM53" s="58"/>
      <c r="DN53" s="58"/>
      <c r="DO53" s="58"/>
      <c r="DP53" s="58"/>
      <c r="DQ53" s="58"/>
      <c r="DR53" s="58"/>
      <c r="DS53" s="58"/>
      <c r="DT53" s="58"/>
      <c r="DU53" s="58"/>
      <c r="DV53" s="58"/>
      <c r="DW53" s="58"/>
      <c r="DX53" s="58"/>
      <c r="DY53" s="58"/>
      <c r="DZ53" s="58"/>
      <c r="EA53" s="58"/>
      <c r="EB53" s="58"/>
      <c r="EC53" s="58"/>
      <c r="ED53" s="58"/>
      <c r="EE53" s="58"/>
      <c r="EF53" s="58"/>
      <c r="EG53" s="58"/>
      <c r="EH53" s="58"/>
      <c r="EI53" s="58"/>
      <c r="EJ53" s="58"/>
      <c r="EK53" s="58"/>
      <c r="EL53" s="58"/>
      <c r="EM53" s="58"/>
      <c r="EN53" s="58"/>
      <c r="EO53" s="58"/>
      <c r="EP53" s="58"/>
      <c r="EQ53" s="58"/>
      <c r="ER53" s="58"/>
      <c r="ES53" s="58"/>
      <c r="ET53" s="58"/>
      <c r="EU53" s="58"/>
      <c r="EV53" s="58"/>
      <c r="EW53" s="58"/>
      <c r="EX53" s="58"/>
      <c r="EY53" s="58"/>
      <c r="EZ53" s="58"/>
      <c r="FA53" s="58"/>
      <c r="FB53" s="58"/>
      <c r="FC53" s="58"/>
      <c r="FD53" s="58"/>
      <c r="FE53" s="58"/>
      <c r="FF53" s="58"/>
      <c r="FG53" s="58"/>
      <c r="FH53" s="58"/>
      <c r="FI53" s="58"/>
      <c r="FJ53" s="58"/>
    </row>
    <row r="54" spans="1:22" s="58" customFormat="1" ht="84" customHeight="1" thickBot="1" thickTop="1">
      <c r="A54" s="55" t="str">
        <f>+'MAPA DE RIESGOS'!A46</f>
        <v>CA01817-P</v>
      </c>
      <c r="B54" s="160">
        <v>42801</v>
      </c>
      <c r="C54" s="161">
        <v>42821</v>
      </c>
      <c r="D54" s="41" t="str">
        <f>'MAPA DE RIESGOS'!B46</f>
        <v>GESTION DE BIENES TRANSFERIDOS</v>
      </c>
      <c r="E54" s="41" t="str">
        <f>'MAPA DE RIESGOS'!C46</f>
        <v>QUE NO SE DE UN CORRECTO FUNCIONAMIENTO DEL SISTEMA DE GESTIÓN </v>
      </c>
      <c r="F54" s="41">
        <f>'MAPA DE RIESGOS'!D46</f>
        <v>3</v>
      </c>
      <c r="G54" s="41">
        <f>'MAPA DE RIESGOS'!E46</f>
        <v>3</v>
      </c>
      <c r="H54" s="41" t="s">
        <v>307</v>
      </c>
      <c r="I54" s="43">
        <v>42824</v>
      </c>
      <c r="J54" s="43">
        <v>43008</v>
      </c>
      <c r="K54" s="43" t="str">
        <f t="shared" si="3"/>
        <v>P</v>
      </c>
      <c r="L54" s="41" t="s">
        <v>177</v>
      </c>
      <c r="M54" s="42" t="s">
        <v>112</v>
      </c>
      <c r="N54" s="301">
        <v>12.42</v>
      </c>
      <c r="O54" s="301">
        <v>18</v>
      </c>
      <c r="P54" s="365">
        <f>+N54/O54</f>
        <v>0.69</v>
      </c>
      <c r="Q54" s="302" t="s">
        <v>525</v>
      </c>
      <c r="R54" s="204" t="s">
        <v>567</v>
      </c>
      <c r="S54" s="40" t="s">
        <v>529</v>
      </c>
      <c r="T54" s="40" t="s">
        <v>530</v>
      </c>
      <c r="U54" s="40">
        <v>43304</v>
      </c>
      <c r="V54" s="40" t="s">
        <v>542</v>
      </c>
    </row>
    <row r="55" spans="1:22" s="216" customFormat="1" ht="70.5" customHeight="1" thickBot="1" thickTop="1">
      <c r="A55" s="300" t="str">
        <f>+'MAPA DE RIESGOS'!A47</f>
        <v>CI02117-P</v>
      </c>
      <c r="B55" s="266">
        <v>42907</v>
      </c>
      <c r="C55" s="266">
        <v>42991</v>
      </c>
      <c r="D55" s="263" t="str">
        <f>'MAPA DE RIESGOS'!B47</f>
        <v>GESTION DE PRESTACIONES ECONOMICAS</v>
      </c>
      <c r="E55" s="263" t="str">
        <f>'MAPA DE RIESGOS'!C47</f>
        <v>QUE NO SE ESTABLEZCAN LOS RIESGOS INHERENTES AL PROCESO </v>
      </c>
      <c r="F55" s="263">
        <f>'MAPA DE RIESGOS'!D47</f>
        <v>3</v>
      </c>
      <c r="G55" s="263">
        <f>'MAPA DE RIESGOS'!E47</f>
        <v>2</v>
      </c>
      <c r="H55" s="263" t="s">
        <v>474</v>
      </c>
      <c r="I55" s="267">
        <v>43008</v>
      </c>
      <c r="J55" s="267">
        <v>42990</v>
      </c>
      <c r="K55" s="267" t="s">
        <v>475</v>
      </c>
      <c r="L55" s="267" t="s">
        <v>476</v>
      </c>
      <c r="M55" s="268" t="s">
        <v>146</v>
      </c>
      <c r="N55" s="354">
        <v>0.5</v>
      </c>
      <c r="O55" s="355">
        <v>1</v>
      </c>
      <c r="P55" s="366">
        <f t="shared" si="1"/>
        <v>0.5</v>
      </c>
      <c r="Q55" s="370" t="s">
        <v>503</v>
      </c>
      <c r="R55" s="255" t="s">
        <v>534</v>
      </c>
      <c r="S55" s="256" t="s">
        <v>535</v>
      </c>
      <c r="T55" s="256" t="s">
        <v>530</v>
      </c>
      <c r="U55" s="256">
        <v>43298</v>
      </c>
      <c r="V55" s="256" t="s">
        <v>531</v>
      </c>
    </row>
    <row r="56" spans="1:166" s="89" customFormat="1" ht="157.5" customHeight="1" thickBot="1" thickTop="1">
      <c r="A56" s="280" t="str">
        <f>+'MAPA DE RIESGOS'!A48</f>
        <v>CI00717-P</v>
      </c>
      <c r="B56" s="279">
        <v>42815</v>
      </c>
      <c r="C56" s="279">
        <v>42843</v>
      </c>
      <c r="D56" s="303" t="str">
        <f>'MAPA DE RIESGOS'!B48</f>
        <v>ASISTENCIA JURIDICA </v>
      </c>
      <c r="E56" s="303" t="str">
        <f>'MAPA DE RIESGOS'!C48</f>
        <v>QUE NO SE PUEDA VERIFICAR LAS EVIDENCIAS EN LA AUDITORIA POR PARTE DE LA OFICINA DE  CONTROL INTRERNO Y CONLLEVE A UNA NO CONFORMIDAD DEL PROCESO ASISTENCIA JURIDICA </v>
      </c>
      <c r="F56" s="303">
        <f>'MAPA DE RIESGOS'!D48</f>
        <v>3</v>
      </c>
      <c r="G56" s="303">
        <f>'MAPA DE RIESGOS'!E48</f>
        <v>3</v>
      </c>
      <c r="H56" s="303" t="s">
        <v>477</v>
      </c>
      <c r="I56" s="279">
        <v>42843</v>
      </c>
      <c r="J56" s="279">
        <v>42916</v>
      </c>
      <c r="K56" s="277" t="s">
        <v>478</v>
      </c>
      <c r="L56" s="277" t="s">
        <v>318</v>
      </c>
      <c r="M56" s="278" t="s">
        <v>479</v>
      </c>
      <c r="N56" s="356">
        <v>320</v>
      </c>
      <c r="O56" s="356">
        <v>1036</v>
      </c>
      <c r="P56" s="367">
        <f>+N56/O56</f>
        <v>0.3088803088803089</v>
      </c>
      <c r="Q56" s="345" t="s">
        <v>492</v>
      </c>
      <c r="R56" s="345" t="s">
        <v>492</v>
      </c>
      <c r="S56" s="280" t="s">
        <v>529</v>
      </c>
      <c r="T56" s="280" t="s">
        <v>530</v>
      </c>
      <c r="U56" s="279">
        <v>43298</v>
      </c>
      <c r="V56" s="280" t="s">
        <v>542</v>
      </c>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X56" s="216"/>
      <c r="BY56" s="216"/>
      <c r="BZ56" s="216"/>
      <c r="CA56" s="216"/>
      <c r="CB56" s="216"/>
      <c r="CC56" s="216"/>
      <c r="CD56" s="216"/>
      <c r="CE56" s="216"/>
      <c r="CF56" s="216"/>
      <c r="CG56" s="216"/>
      <c r="CH56" s="216"/>
      <c r="CI56" s="216"/>
      <c r="CJ56" s="216"/>
      <c r="CK56" s="216"/>
      <c r="CL56" s="216"/>
      <c r="CM56" s="216"/>
      <c r="CN56" s="216"/>
      <c r="CO56" s="216"/>
      <c r="CP56" s="216"/>
      <c r="CQ56" s="216"/>
      <c r="CR56" s="216"/>
      <c r="CS56" s="216"/>
      <c r="CT56" s="216"/>
      <c r="CU56" s="216"/>
      <c r="CV56" s="216"/>
      <c r="CW56" s="216"/>
      <c r="CX56" s="216"/>
      <c r="CY56" s="216"/>
      <c r="CZ56" s="216"/>
      <c r="DA56" s="216"/>
      <c r="DB56" s="216"/>
      <c r="DC56" s="216"/>
      <c r="DD56" s="216"/>
      <c r="DE56" s="216"/>
      <c r="DF56" s="216"/>
      <c r="DG56" s="216"/>
      <c r="DH56" s="216"/>
      <c r="DI56" s="216"/>
      <c r="DJ56" s="216"/>
      <c r="DK56" s="216"/>
      <c r="DL56" s="216"/>
      <c r="DM56" s="216"/>
      <c r="DN56" s="216"/>
      <c r="DO56" s="216"/>
      <c r="DP56" s="216"/>
      <c r="DQ56" s="216"/>
      <c r="DR56" s="216"/>
      <c r="DS56" s="216"/>
      <c r="DT56" s="216"/>
      <c r="DU56" s="216"/>
      <c r="DV56" s="216"/>
      <c r="DW56" s="216"/>
      <c r="DX56" s="216"/>
      <c r="DY56" s="216"/>
      <c r="DZ56" s="216"/>
      <c r="EA56" s="216"/>
      <c r="EB56" s="216"/>
      <c r="EC56" s="216"/>
      <c r="ED56" s="216"/>
      <c r="EE56" s="216"/>
      <c r="EF56" s="216"/>
      <c r="EG56" s="216"/>
      <c r="EH56" s="216"/>
      <c r="EI56" s="216"/>
      <c r="EJ56" s="216"/>
      <c r="EK56" s="216"/>
      <c r="EL56" s="216"/>
      <c r="EM56" s="216"/>
      <c r="EN56" s="216"/>
      <c r="EO56" s="216"/>
      <c r="EP56" s="216"/>
      <c r="EQ56" s="216"/>
      <c r="ER56" s="216"/>
      <c r="ES56" s="216"/>
      <c r="ET56" s="216"/>
      <c r="EU56" s="216"/>
      <c r="EV56" s="216"/>
      <c r="EW56" s="216"/>
      <c r="EX56" s="216"/>
      <c r="EY56" s="216"/>
      <c r="EZ56" s="216"/>
      <c r="FA56" s="216"/>
      <c r="FB56" s="216"/>
      <c r="FC56" s="216"/>
      <c r="FD56" s="216"/>
      <c r="FE56" s="216"/>
      <c r="FF56" s="216"/>
      <c r="FG56" s="216"/>
      <c r="FH56" s="216"/>
      <c r="FI56" s="216"/>
      <c r="FJ56" s="216"/>
    </row>
    <row r="57" spans="1:166" s="89" customFormat="1" ht="93.75" customHeight="1" thickBot="1" thickTop="1">
      <c r="A57" s="306" t="str">
        <f>+'MAPA DE RIESGOS'!A49</f>
        <v>CA1217-P</v>
      </c>
      <c r="B57" s="245">
        <v>43033</v>
      </c>
      <c r="C57" s="245">
        <v>43081</v>
      </c>
      <c r="D57" s="306" t="str">
        <f>+'MAPA DE RIESGOS'!B49</f>
        <v>SEGUIMIENTO Y EVALUACION INDEPENDIENTE </v>
      </c>
      <c r="E57" s="306" t="str">
        <f>+'MAPA DE RIESGOS'!C49</f>
        <v>NO CUMPLIMIENTO DEL QUE HACER DEL PROCESO Y OFICINA DE CONTROL INTERNO  </v>
      </c>
      <c r="F57" s="306">
        <f>+'MAPA DE RIESGOS'!D49</f>
        <v>4</v>
      </c>
      <c r="G57" s="306">
        <f>+'MAPA DE RIESGOS'!E49</f>
        <v>4</v>
      </c>
      <c r="H57" s="306" t="s">
        <v>443</v>
      </c>
      <c r="I57" s="245">
        <v>43101</v>
      </c>
      <c r="J57" s="245">
        <v>43189</v>
      </c>
      <c r="K57" s="236" t="s">
        <v>494</v>
      </c>
      <c r="L57" s="236" t="s">
        <v>444</v>
      </c>
      <c r="M57" s="306" t="s">
        <v>302</v>
      </c>
      <c r="N57" s="357">
        <v>0.5</v>
      </c>
      <c r="O57" s="357">
        <v>1</v>
      </c>
      <c r="P57" s="368">
        <f t="shared" si="1"/>
        <v>0.5</v>
      </c>
      <c r="Q57" s="358" t="s">
        <v>496</v>
      </c>
      <c r="R57" s="307" t="s">
        <v>569</v>
      </c>
      <c r="S57" s="306" t="s">
        <v>529</v>
      </c>
      <c r="T57" s="306" t="s">
        <v>570</v>
      </c>
      <c r="U57" s="245">
        <v>43305</v>
      </c>
      <c r="V57" s="306" t="s">
        <v>542</v>
      </c>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X57" s="216"/>
      <c r="BY57" s="216"/>
      <c r="BZ57" s="216"/>
      <c r="CA57" s="216"/>
      <c r="CB57" s="216"/>
      <c r="CC57" s="216"/>
      <c r="CD57" s="216"/>
      <c r="CE57" s="216"/>
      <c r="CF57" s="216"/>
      <c r="CG57" s="216"/>
      <c r="CH57" s="216"/>
      <c r="CI57" s="216"/>
      <c r="CJ57" s="216"/>
      <c r="CK57" s="216"/>
      <c r="CL57" s="216"/>
      <c r="CM57" s="216"/>
      <c r="CN57" s="216"/>
      <c r="CO57" s="216"/>
      <c r="CP57" s="216"/>
      <c r="CQ57" s="216"/>
      <c r="CR57" s="216"/>
      <c r="CS57" s="216"/>
      <c r="CT57" s="216"/>
      <c r="CU57" s="216"/>
      <c r="CV57" s="216"/>
      <c r="CW57" s="216"/>
      <c r="CX57" s="216"/>
      <c r="CY57" s="216"/>
      <c r="CZ57" s="216"/>
      <c r="DA57" s="216"/>
      <c r="DB57" s="216"/>
      <c r="DC57" s="216"/>
      <c r="DD57" s="216"/>
      <c r="DE57" s="216"/>
      <c r="DF57" s="216"/>
      <c r="DG57" s="216"/>
      <c r="DH57" s="216"/>
      <c r="DI57" s="216"/>
      <c r="DJ57" s="216"/>
      <c r="DK57" s="216"/>
      <c r="DL57" s="216"/>
      <c r="DM57" s="216"/>
      <c r="DN57" s="216"/>
      <c r="DO57" s="216"/>
      <c r="DP57" s="216"/>
      <c r="DQ57" s="216"/>
      <c r="DR57" s="216"/>
      <c r="DS57" s="216"/>
      <c r="DT57" s="216"/>
      <c r="DU57" s="216"/>
      <c r="DV57" s="216"/>
      <c r="DW57" s="216"/>
      <c r="DX57" s="216"/>
      <c r="DY57" s="216"/>
      <c r="DZ57" s="216"/>
      <c r="EA57" s="216"/>
      <c r="EB57" s="216"/>
      <c r="EC57" s="216"/>
      <c r="ED57" s="216"/>
      <c r="EE57" s="216"/>
      <c r="EF57" s="216"/>
      <c r="EG57" s="216"/>
      <c r="EH57" s="216"/>
      <c r="EI57" s="216"/>
      <c r="EJ57" s="216"/>
      <c r="EK57" s="216"/>
      <c r="EL57" s="216"/>
      <c r="EM57" s="216"/>
      <c r="EN57" s="216"/>
      <c r="EO57" s="216"/>
      <c r="EP57" s="216"/>
      <c r="EQ57" s="216"/>
      <c r="ER57" s="216"/>
      <c r="ES57" s="216"/>
      <c r="ET57" s="216"/>
      <c r="EU57" s="216"/>
      <c r="EV57" s="216"/>
      <c r="EW57" s="216"/>
      <c r="EX57" s="216"/>
      <c r="EY57" s="216"/>
      <c r="EZ57" s="216"/>
      <c r="FA57" s="216"/>
      <c r="FB57" s="216"/>
      <c r="FC57" s="216"/>
      <c r="FD57" s="216"/>
      <c r="FE57" s="216"/>
      <c r="FF57" s="216"/>
      <c r="FG57" s="216"/>
      <c r="FH57" s="216"/>
      <c r="FI57" s="216"/>
      <c r="FJ57" s="216"/>
    </row>
    <row r="58" spans="1:166" s="89" customFormat="1" ht="88.5" customHeight="1" thickBot="1" thickTop="1">
      <c r="A58" s="306" t="str">
        <f>+'MAPA DE RIESGOS'!A50</f>
        <v>CA1417-P</v>
      </c>
      <c r="B58" s="245">
        <v>43033</v>
      </c>
      <c r="C58" s="245">
        <v>43081</v>
      </c>
      <c r="D58" s="306" t="str">
        <f>+'MAPA DE RIESGOS'!B50</f>
        <v>SEGUIMIENTO Y EVALUACION INDEPENDIENTE </v>
      </c>
      <c r="E58" s="306" t="str">
        <f>+'MAPA DE RIESGOS'!C50</f>
        <v>INCUMPLIMIENTO A LA NORMAS DE GESTIÓN DOCUMENTAL  </v>
      </c>
      <c r="F58" s="306">
        <f>+'MAPA DE RIESGOS'!D50</f>
        <v>3</v>
      </c>
      <c r="G58" s="306">
        <f>+'MAPA DE RIESGOS'!E50</f>
        <v>3</v>
      </c>
      <c r="H58" s="306" t="s">
        <v>449</v>
      </c>
      <c r="I58" s="245">
        <v>43101</v>
      </c>
      <c r="J58" s="245">
        <v>43189</v>
      </c>
      <c r="K58" s="236" t="s">
        <v>494</v>
      </c>
      <c r="L58" s="236" t="s">
        <v>444</v>
      </c>
      <c r="M58" s="306" t="s">
        <v>450</v>
      </c>
      <c r="N58" s="357">
        <v>0.5</v>
      </c>
      <c r="O58" s="357">
        <v>1</v>
      </c>
      <c r="P58" s="368">
        <f t="shared" si="1"/>
        <v>0.5</v>
      </c>
      <c r="Q58" s="358" t="s">
        <v>500</v>
      </c>
      <c r="R58" s="307" t="s">
        <v>571</v>
      </c>
      <c r="S58" s="306" t="s">
        <v>529</v>
      </c>
      <c r="T58" s="306" t="s">
        <v>570</v>
      </c>
      <c r="U58" s="245">
        <v>43305</v>
      </c>
      <c r="V58" s="306" t="s">
        <v>572</v>
      </c>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6"/>
      <c r="BR58" s="216"/>
      <c r="BS58" s="216"/>
      <c r="BT58" s="216"/>
      <c r="BU58" s="216"/>
      <c r="BV58" s="216"/>
      <c r="BW58" s="216"/>
      <c r="BX58" s="216"/>
      <c r="BY58" s="216"/>
      <c r="BZ58" s="216"/>
      <c r="CA58" s="216"/>
      <c r="CB58" s="216"/>
      <c r="CC58" s="216"/>
      <c r="CD58" s="216"/>
      <c r="CE58" s="216"/>
      <c r="CF58" s="216"/>
      <c r="CG58" s="216"/>
      <c r="CH58" s="216"/>
      <c r="CI58" s="216"/>
      <c r="CJ58" s="216"/>
      <c r="CK58" s="216"/>
      <c r="CL58" s="216"/>
      <c r="CM58" s="216"/>
      <c r="CN58" s="216"/>
      <c r="CO58" s="216"/>
      <c r="CP58" s="216"/>
      <c r="CQ58" s="216"/>
      <c r="CR58" s="216"/>
      <c r="CS58" s="216"/>
      <c r="CT58" s="216"/>
      <c r="CU58" s="216"/>
      <c r="CV58" s="216"/>
      <c r="CW58" s="216"/>
      <c r="CX58" s="216"/>
      <c r="CY58" s="216"/>
      <c r="CZ58" s="216"/>
      <c r="DA58" s="216"/>
      <c r="DB58" s="216"/>
      <c r="DC58" s="216"/>
      <c r="DD58" s="216"/>
      <c r="DE58" s="216"/>
      <c r="DF58" s="216"/>
      <c r="DG58" s="216"/>
      <c r="DH58" s="216"/>
      <c r="DI58" s="216"/>
      <c r="DJ58" s="216"/>
      <c r="DK58" s="216"/>
      <c r="DL58" s="216"/>
      <c r="DM58" s="216"/>
      <c r="DN58" s="216"/>
      <c r="DO58" s="216"/>
      <c r="DP58" s="216"/>
      <c r="DQ58" s="216"/>
      <c r="DR58" s="216"/>
      <c r="DS58" s="216"/>
      <c r="DT58" s="216"/>
      <c r="DU58" s="216"/>
      <c r="DV58" s="216"/>
      <c r="DW58" s="216"/>
      <c r="DX58" s="216"/>
      <c r="DY58" s="216"/>
      <c r="DZ58" s="216"/>
      <c r="EA58" s="216"/>
      <c r="EB58" s="216"/>
      <c r="EC58" s="216"/>
      <c r="ED58" s="216"/>
      <c r="EE58" s="216"/>
      <c r="EF58" s="216"/>
      <c r="EG58" s="216"/>
      <c r="EH58" s="216"/>
      <c r="EI58" s="216"/>
      <c r="EJ58" s="216"/>
      <c r="EK58" s="216"/>
      <c r="EL58" s="216"/>
      <c r="EM58" s="216"/>
      <c r="EN58" s="216"/>
      <c r="EO58" s="216"/>
      <c r="EP58" s="216"/>
      <c r="EQ58" s="216"/>
      <c r="ER58" s="216"/>
      <c r="ES58" s="216"/>
      <c r="ET58" s="216"/>
      <c r="EU58" s="216"/>
      <c r="EV58" s="216"/>
      <c r="EW58" s="216"/>
      <c r="EX58" s="216"/>
      <c r="EY58" s="216"/>
      <c r="EZ58" s="216"/>
      <c r="FA58" s="216"/>
      <c r="FB58" s="216"/>
      <c r="FC58" s="216"/>
      <c r="FD58" s="216"/>
      <c r="FE58" s="216"/>
      <c r="FF58" s="216"/>
      <c r="FG58" s="216"/>
      <c r="FH58" s="216"/>
      <c r="FI58" s="216"/>
      <c r="FJ58" s="216"/>
    </row>
    <row r="59" spans="1:166" s="89" customFormat="1" ht="84.75" customHeight="1" thickBot="1" thickTop="1">
      <c r="A59" s="306" t="str">
        <f>+'MAPA DE RIESGOS'!A51</f>
        <v>CA1517-P</v>
      </c>
      <c r="B59" s="245">
        <v>43033</v>
      </c>
      <c r="C59" s="245">
        <v>43081</v>
      </c>
      <c r="D59" s="306" t="str">
        <f>+'MAPA DE RIESGOS'!B51</f>
        <v>SEGUIMIENTO Y EVALUACION INDEPENDIENTE </v>
      </c>
      <c r="E59" s="306" t="str">
        <f>+'MAPA DE RIESGOS'!C51</f>
        <v>INCUMPLIMIENTO A LA NORMAS DE GESTIÓN DOCUMENTAL  </v>
      </c>
      <c r="F59" s="306">
        <f>+'MAPA DE RIESGOS'!D51</f>
        <v>3</v>
      </c>
      <c r="G59" s="306">
        <f>+'MAPA DE RIESGOS'!E51</f>
        <v>3</v>
      </c>
      <c r="H59" s="306" t="s">
        <v>449</v>
      </c>
      <c r="I59" s="245">
        <v>43101</v>
      </c>
      <c r="J59" s="245">
        <v>43189</v>
      </c>
      <c r="K59" s="236" t="s">
        <v>494</v>
      </c>
      <c r="L59" s="236" t="s">
        <v>444</v>
      </c>
      <c r="M59" s="306" t="s">
        <v>450</v>
      </c>
      <c r="N59" s="357">
        <v>0.5</v>
      </c>
      <c r="O59" s="357">
        <v>1</v>
      </c>
      <c r="P59" s="368">
        <f t="shared" si="1"/>
        <v>0.5</v>
      </c>
      <c r="Q59" s="358" t="s">
        <v>497</v>
      </c>
      <c r="R59" s="307" t="s">
        <v>571</v>
      </c>
      <c r="S59" s="306" t="s">
        <v>529</v>
      </c>
      <c r="T59" s="306" t="s">
        <v>570</v>
      </c>
      <c r="U59" s="245">
        <v>43305</v>
      </c>
      <c r="V59" s="306" t="s">
        <v>572</v>
      </c>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6"/>
      <c r="BR59" s="216"/>
      <c r="BS59" s="216"/>
      <c r="BT59" s="216"/>
      <c r="BU59" s="216"/>
      <c r="BV59" s="216"/>
      <c r="BW59" s="216"/>
      <c r="BX59" s="216"/>
      <c r="BY59" s="216"/>
      <c r="BZ59" s="216"/>
      <c r="CA59" s="216"/>
      <c r="CB59" s="216"/>
      <c r="CC59" s="216"/>
      <c r="CD59" s="216"/>
      <c r="CE59" s="216"/>
      <c r="CF59" s="216"/>
      <c r="CG59" s="216"/>
      <c r="CH59" s="216"/>
      <c r="CI59" s="216"/>
      <c r="CJ59" s="216"/>
      <c r="CK59" s="216"/>
      <c r="CL59" s="216"/>
      <c r="CM59" s="216"/>
      <c r="CN59" s="216"/>
      <c r="CO59" s="216"/>
      <c r="CP59" s="216"/>
      <c r="CQ59" s="216"/>
      <c r="CR59" s="216"/>
      <c r="CS59" s="216"/>
      <c r="CT59" s="216"/>
      <c r="CU59" s="216"/>
      <c r="CV59" s="216"/>
      <c r="CW59" s="216"/>
      <c r="CX59" s="216"/>
      <c r="CY59" s="216"/>
      <c r="CZ59" s="216"/>
      <c r="DA59" s="216"/>
      <c r="DB59" s="216"/>
      <c r="DC59" s="216"/>
      <c r="DD59" s="216"/>
      <c r="DE59" s="216"/>
      <c r="DF59" s="216"/>
      <c r="DG59" s="216"/>
      <c r="DH59" s="216"/>
      <c r="DI59" s="216"/>
      <c r="DJ59" s="216"/>
      <c r="DK59" s="216"/>
      <c r="DL59" s="216"/>
      <c r="DM59" s="216"/>
      <c r="DN59" s="216"/>
      <c r="DO59" s="216"/>
      <c r="DP59" s="216"/>
      <c r="DQ59" s="216"/>
      <c r="DR59" s="216"/>
      <c r="DS59" s="216"/>
      <c r="DT59" s="216"/>
      <c r="DU59" s="216"/>
      <c r="DV59" s="216"/>
      <c r="DW59" s="216"/>
      <c r="DX59" s="216"/>
      <c r="DY59" s="216"/>
      <c r="DZ59" s="216"/>
      <c r="EA59" s="216"/>
      <c r="EB59" s="216"/>
      <c r="EC59" s="216"/>
      <c r="ED59" s="216"/>
      <c r="EE59" s="216"/>
      <c r="EF59" s="216"/>
      <c r="EG59" s="216"/>
      <c r="EH59" s="216"/>
      <c r="EI59" s="216"/>
      <c r="EJ59" s="216"/>
      <c r="EK59" s="216"/>
      <c r="EL59" s="216"/>
      <c r="EM59" s="216"/>
      <c r="EN59" s="216"/>
      <c r="EO59" s="216"/>
      <c r="EP59" s="216"/>
      <c r="EQ59" s="216"/>
      <c r="ER59" s="216"/>
      <c r="ES59" s="216"/>
      <c r="ET59" s="216"/>
      <c r="EU59" s="216"/>
      <c r="EV59" s="216"/>
      <c r="EW59" s="216"/>
      <c r="EX59" s="216"/>
      <c r="EY59" s="216"/>
      <c r="EZ59" s="216"/>
      <c r="FA59" s="216"/>
      <c r="FB59" s="216"/>
      <c r="FC59" s="216"/>
      <c r="FD59" s="216"/>
      <c r="FE59" s="216"/>
      <c r="FF59" s="216"/>
      <c r="FG59" s="216"/>
      <c r="FH59" s="216"/>
      <c r="FI59" s="216"/>
      <c r="FJ59" s="216"/>
    </row>
    <row r="60" spans="1:166" s="89" customFormat="1" ht="87" customHeight="1" thickBot="1" thickTop="1">
      <c r="A60" s="306" t="str">
        <f>+'MAPA DE RIESGOS'!A52</f>
        <v>CA1617-P</v>
      </c>
      <c r="B60" s="245">
        <v>43033</v>
      </c>
      <c r="C60" s="245">
        <v>43081</v>
      </c>
      <c r="D60" s="306" t="str">
        <f>+'MAPA DE RIESGOS'!B52</f>
        <v>SEGUIMIENTO Y EVALUACION INDEPENDIENTE </v>
      </c>
      <c r="E60" s="306" t="str">
        <f>+'MAPA DE RIESGOS'!C52</f>
        <v>INCUMPLIMIENTO A LA NORMA  NTCGP:1000-2009 e ISO -9001-2008.</v>
      </c>
      <c r="F60" s="306">
        <f>+'MAPA DE RIESGOS'!D52</f>
        <v>3</v>
      </c>
      <c r="G60" s="306">
        <f>+'MAPA DE RIESGOS'!E52</f>
        <v>3</v>
      </c>
      <c r="H60" s="306" t="s">
        <v>454</v>
      </c>
      <c r="I60" s="245">
        <v>43101</v>
      </c>
      <c r="J60" s="245">
        <v>43189</v>
      </c>
      <c r="K60" s="236" t="s">
        <v>494</v>
      </c>
      <c r="L60" s="236" t="s">
        <v>444</v>
      </c>
      <c r="M60" s="306" t="s">
        <v>455</v>
      </c>
      <c r="N60" s="357">
        <v>0.5</v>
      </c>
      <c r="O60" s="357">
        <v>1</v>
      </c>
      <c r="P60" s="368">
        <f t="shared" si="1"/>
        <v>0.5</v>
      </c>
      <c r="Q60" s="358" t="s">
        <v>498</v>
      </c>
      <c r="R60" s="307" t="s">
        <v>571</v>
      </c>
      <c r="S60" s="306" t="s">
        <v>529</v>
      </c>
      <c r="T60" s="306" t="s">
        <v>570</v>
      </c>
      <c r="U60" s="245">
        <v>43305</v>
      </c>
      <c r="V60" s="306" t="s">
        <v>572</v>
      </c>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X60" s="216"/>
      <c r="BY60" s="216"/>
      <c r="BZ60" s="216"/>
      <c r="CA60" s="216"/>
      <c r="CB60" s="216"/>
      <c r="CC60" s="216"/>
      <c r="CD60" s="216"/>
      <c r="CE60" s="216"/>
      <c r="CF60" s="216"/>
      <c r="CG60" s="216"/>
      <c r="CH60" s="216"/>
      <c r="CI60" s="216"/>
      <c r="CJ60" s="216"/>
      <c r="CK60" s="216"/>
      <c r="CL60" s="216"/>
      <c r="CM60" s="216"/>
      <c r="CN60" s="216"/>
      <c r="CO60" s="216"/>
      <c r="CP60" s="216"/>
      <c r="CQ60" s="216"/>
      <c r="CR60" s="216"/>
      <c r="CS60" s="216"/>
      <c r="CT60" s="216"/>
      <c r="CU60" s="216"/>
      <c r="CV60" s="216"/>
      <c r="CW60" s="216"/>
      <c r="CX60" s="216"/>
      <c r="CY60" s="216"/>
      <c r="CZ60" s="216"/>
      <c r="DA60" s="216"/>
      <c r="DB60" s="216"/>
      <c r="DC60" s="216"/>
      <c r="DD60" s="216"/>
      <c r="DE60" s="216"/>
      <c r="DF60" s="216"/>
      <c r="DG60" s="216"/>
      <c r="DH60" s="216"/>
      <c r="DI60" s="216"/>
      <c r="DJ60" s="216"/>
      <c r="DK60" s="216"/>
      <c r="DL60" s="216"/>
      <c r="DM60" s="216"/>
      <c r="DN60" s="216"/>
      <c r="DO60" s="216"/>
      <c r="DP60" s="216"/>
      <c r="DQ60" s="216"/>
      <c r="DR60" s="216"/>
      <c r="DS60" s="216"/>
      <c r="DT60" s="216"/>
      <c r="DU60" s="216"/>
      <c r="DV60" s="216"/>
      <c r="DW60" s="216"/>
      <c r="DX60" s="216"/>
      <c r="DY60" s="216"/>
      <c r="DZ60" s="216"/>
      <c r="EA60" s="216"/>
      <c r="EB60" s="216"/>
      <c r="EC60" s="216"/>
      <c r="ED60" s="216"/>
      <c r="EE60" s="216"/>
      <c r="EF60" s="216"/>
      <c r="EG60" s="216"/>
      <c r="EH60" s="216"/>
      <c r="EI60" s="216"/>
      <c r="EJ60" s="216"/>
      <c r="EK60" s="216"/>
      <c r="EL60" s="216"/>
      <c r="EM60" s="216"/>
      <c r="EN60" s="216"/>
      <c r="EO60" s="216"/>
      <c r="EP60" s="216"/>
      <c r="EQ60" s="216"/>
      <c r="ER60" s="216"/>
      <c r="ES60" s="216"/>
      <c r="ET60" s="216"/>
      <c r="EU60" s="216"/>
      <c r="EV60" s="216"/>
      <c r="EW60" s="216"/>
      <c r="EX60" s="216"/>
      <c r="EY60" s="216"/>
      <c r="EZ60" s="216"/>
      <c r="FA60" s="216"/>
      <c r="FB60" s="216"/>
      <c r="FC60" s="216"/>
      <c r="FD60" s="216"/>
      <c r="FE60" s="216"/>
      <c r="FF60" s="216"/>
      <c r="FG60" s="216"/>
      <c r="FH60" s="216"/>
      <c r="FI60" s="216"/>
      <c r="FJ60" s="216"/>
    </row>
    <row r="61" spans="1:166" s="89" customFormat="1" ht="93.75" customHeight="1" thickBot="1" thickTop="1">
      <c r="A61" s="306" t="str">
        <f>+'MAPA DE RIESGOS'!A53</f>
        <v>CA1717-P</v>
      </c>
      <c r="B61" s="245">
        <v>43033</v>
      </c>
      <c r="C61" s="245">
        <v>43081</v>
      </c>
      <c r="D61" s="306" t="str">
        <f>+'MAPA DE RIESGOS'!B53</f>
        <v>SEGUIMIENTO Y EVALUACION INDEPENDIENTE </v>
      </c>
      <c r="E61" s="306" t="str">
        <f>+'MAPA DE RIESGOS'!C53</f>
        <v>NO MEDIR LAS ACTIVIDADES DE EFICIENCIA Y EFICACIA DE DESARROLLO DEL PROCESO </v>
      </c>
      <c r="F61" s="306">
        <v>3</v>
      </c>
      <c r="G61" s="306">
        <v>3</v>
      </c>
      <c r="H61" s="306" t="s">
        <v>462</v>
      </c>
      <c r="I61" s="245">
        <v>43101</v>
      </c>
      <c r="J61" s="245">
        <v>43189</v>
      </c>
      <c r="K61" s="236" t="s">
        <v>494</v>
      </c>
      <c r="L61" s="236" t="s">
        <v>444</v>
      </c>
      <c r="M61" s="306" t="s">
        <v>461</v>
      </c>
      <c r="N61" s="357">
        <v>0.5</v>
      </c>
      <c r="O61" s="357">
        <v>1</v>
      </c>
      <c r="P61" s="368">
        <f t="shared" si="1"/>
        <v>0.5</v>
      </c>
      <c r="Q61" s="358" t="s">
        <v>499</v>
      </c>
      <c r="R61" s="307" t="s">
        <v>499</v>
      </c>
      <c r="S61" s="306" t="s">
        <v>529</v>
      </c>
      <c r="T61" s="306" t="s">
        <v>570</v>
      </c>
      <c r="U61" s="245">
        <v>43305</v>
      </c>
      <c r="V61" s="306" t="s">
        <v>572</v>
      </c>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c r="BL61" s="216"/>
      <c r="BM61" s="216"/>
      <c r="BN61" s="216"/>
      <c r="BO61" s="216"/>
      <c r="BP61" s="216"/>
      <c r="BQ61" s="216"/>
      <c r="BR61" s="216"/>
      <c r="BS61" s="216"/>
      <c r="BT61" s="216"/>
      <c r="BU61" s="216"/>
      <c r="BV61" s="216"/>
      <c r="BW61" s="216"/>
      <c r="BX61" s="216"/>
      <c r="BY61" s="216"/>
      <c r="BZ61" s="216"/>
      <c r="CA61" s="216"/>
      <c r="CB61" s="216"/>
      <c r="CC61" s="216"/>
      <c r="CD61" s="216"/>
      <c r="CE61" s="216"/>
      <c r="CF61" s="216"/>
      <c r="CG61" s="216"/>
      <c r="CH61" s="216"/>
      <c r="CI61" s="216"/>
      <c r="CJ61" s="216"/>
      <c r="CK61" s="216"/>
      <c r="CL61" s="216"/>
      <c r="CM61" s="216"/>
      <c r="CN61" s="216"/>
      <c r="CO61" s="216"/>
      <c r="CP61" s="216"/>
      <c r="CQ61" s="216"/>
      <c r="CR61" s="216"/>
      <c r="CS61" s="216"/>
      <c r="CT61" s="216"/>
      <c r="CU61" s="216"/>
      <c r="CV61" s="216"/>
      <c r="CW61" s="216"/>
      <c r="CX61" s="216"/>
      <c r="CY61" s="216"/>
      <c r="CZ61" s="216"/>
      <c r="DA61" s="216"/>
      <c r="DB61" s="216"/>
      <c r="DC61" s="216"/>
      <c r="DD61" s="216"/>
      <c r="DE61" s="216"/>
      <c r="DF61" s="216"/>
      <c r="DG61" s="216"/>
      <c r="DH61" s="216"/>
      <c r="DI61" s="216"/>
      <c r="DJ61" s="216"/>
      <c r="DK61" s="216"/>
      <c r="DL61" s="216"/>
      <c r="DM61" s="216"/>
      <c r="DN61" s="216"/>
      <c r="DO61" s="216"/>
      <c r="DP61" s="216"/>
      <c r="DQ61" s="216"/>
      <c r="DR61" s="216"/>
      <c r="DS61" s="216"/>
      <c r="DT61" s="216"/>
      <c r="DU61" s="216"/>
      <c r="DV61" s="216"/>
      <c r="DW61" s="216"/>
      <c r="DX61" s="216"/>
      <c r="DY61" s="216"/>
      <c r="DZ61" s="216"/>
      <c r="EA61" s="216"/>
      <c r="EB61" s="216"/>
      <c r="EC61" s="216"/>
      <c r="ED61" s="216"/>
      <c r="EE61" s="216"/>
      <c r="EF61" s="216"/>
      <c r="EG61" s="216"/>
      <c r="EH61" s="216"/>
      <c r="EI61" s="216"/>
      <c r="EJ61" s="216"/>
      <c r="EK61" s="216"/>
      <c r="EL61" s="216"/>
      <c r="EM61" s="216"/>
      <c r="EN61" s="216"/>
      <c r="EO61" s="216"/>
      <c r="EP61" s="216"/>
      <c r="EQ61" s="216"/>
      <c r="ER61" s="216"/>
      <c r="ES61" s="216"/>
      <c r="ET61" s="216"/>
      <c r="EU61" s="216"/>
      <c r="EV61" s="216"/>
      <c r="EW61" s="216"/>
      <c r="EX61" s="216"/>
      <c r="EY61" s="216"/>
      <c r="EZ61" s="216"/>
      <c r="FA61" s="216"/>
      <c r="FB61" s="216"/>
      <c r="FC61" s="216"/>
      <c r="FD61" s="216"/>
      <c r="FE61" s="216"/>
      <c r="FF61" s="216"/>
      <c r="FG61" s="216"/>
      <c r="FH61" s="216"/>
      <c r="FI61" s="216"/>
      <c r="FJ61" s="216"/>
    </row>
    <row r="62" ht="13.5" thickTop="1"/>
  </sheetData>
  <sheetProtection/>
  <protectedRanges>
    <protectedRange password="EFB0" sqref="N53:O55 Q53:Q55" name="Rango1_32_1_2_1_1_1"/>
    <protectedRange password="EFB0" sqref="R9:R10" name="Rango1_7_12_1_1_1"/>
    <protectedRange password="EFB0" sqref="R13 R15" name="Rango1_7_12_2_1_1"/>
    <protectedRange password="EFB0" sqref="R36" name="Rango1_8_1_3_1_1_1"/>
    <protectedRange password="EFB0" sqref="Q36:Q37" name="Rango1_8_1_3_1_1_2"/>
  </protectedRanges>
  <mergeCells count="58">
    <mergeCell ref="T9:T10"/>
    <mergeCell ref="U9:U10"/>
    <mergeCell ref="V9:V10"/>
    <mergeCell ref="A23:A26"/>
    <mergeCell ref="B23:B26"/>
    <mergeCell ref="F23:F26"/>
    <mergeCell ref="C23:C26"/>
    <mergeCell ref="E23:E26"/>
    <mergeCell ref="D23:D26"/>
    <mergeCell ref="A9:A10"/>
    <mergeCell ref="H7:H8"/>
    <mergeCell ref="E7:E8"/>
    <mergeCell ref="F7:G7"/>
    <mergeCell ref="E9:E10"/>
    <mergeCell ref="A39:A40"/>
    <mergeCell ref="B39:B40"/>
    <mergeCell ref="C39:C40"/>
    <mergeCell ref="D39:D40"/>
    <mergeCell ref="E39:E40"/>
    <mergeCell ref="C9:C10"/>
    <mergeCell ref="Q9:Q10"/>
    <mergeCell ref="R9:R10"/>
    <mergeCell ref="S9:S10"/>
    <mergeCell ref="B9:B10"/>
    <mergeCell ref="F9:F10"/>
    <mergeCell ref="D3:T4"/>
    <mergeCell ref="A5:C5"/>
    <mergeCell ref="D5:L5"/>
    <mergeCell ref="M5:T5"/>
    <mergeCell ref="M7:M8"/>
    <mergeCell ref="R7:R8"/>
    <mergeCell ref="P7:P8"/>
    <mergeCell ref="U5:V5"/>
    <mergeCell ref="A7:A8"/>
    <mergeCell ref="B7:B8"/>
    <mergeCell ref="C7:C8"/>
    <mergeCell ref="D7:D8"/>
    <mergeCell ref="I7:I8"/>
    <mergeCell ref="L7:L8"/>
    <mergeCell ref="N7:N8"/>
    <mergeCell ref="D9:D10"/>
    <mergeCell ref="G23:G26"/>
    <mergeCell ref="U1:V4"/>
    <mergeCell ref="J7:J8"/>
    <mergeCell ref="Q7:Q8"/>
    <mergeCell ref="A1:C4"/>
    <mergeCell ref="D1:T2"/>
    <mergeCell ref="V7:V8"/>
    <mergeCell ref="O7:O8"/>
    <mergeCell ref="U7:U8"/>
    <mergeCell ref="G39:G40"/>
    <mergeCell ref="O9:O10"/>
    <mergeCell ref="P9:P10"/>
    <mergeCell ref="F39:F40"/>
    <mergeCell ref="N9:N10"/>
    <mergeCell ref="G9:G10"/>
    <mergeCell ref="L9:L10"/>
    <mergeCell ref="M9:M10"/>
  </mergeCells>
  <printOptions/>
  <pageMargins left="0.7" right="0.7" top="0.75" bottom="0.75" header="0.3" footer="0.3"/>
  <pageSetup fitToHeight="1" fitToWidth="1" horizontalDpi="600" verticalDpi="600" orientation="landscape" paperSize="14" scale="39" r:id="rId2"/>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dc:creator>
  <cp:keywords/>
  <dc:description/>
  <cp:lastModifiedBy>ericssonr</cp:lastModifiedBy>
  <cp:lastPrinted>2014-12-30T19:31:18Z</cp:lastPrinted>
  <dcterms:created xsi:type="dcterms:W3CDTF">2014-01-08T12:52:32Z</dcterms:created>
  <dcterms:modified xsi:type="dcterms:W3CDTF">2018-08-03T14:38:50Z</dcterms:modified>
  <cp:category/>
  <cp:version/>
  <cp:contentType/>
  <cp:contentStatus/>
</cp:coreProperties>
</file>